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усил  2_2  2а кат" sheetId="1" r:id="rId1"/>
  </sheets>
  <externalReferences>
    <externalReference r:id="rId2"/>
  </externalReferences>
  <definedNames>
    <definedName name="_xlnm.Print_Area" localSheetId="0">'усил  2_2  2а кат'!$A$1:$G$116</definedName>
  </definedNames>
  <calcPr calcId="125725"/>
</workbook>
</file>

<file path=xl/calcChain.xml><?xml version="1.0" encoding="utf-8"?>
<calcChain xmlns="http://schemas.openxmlformats.org/spreadsheetml/2006/main">
  <c r="E107" i="1"/>
  <c r="D67"/>
  <c r="E106" s="1"/>
  <c r="D66"/>
  <c r="D65" s="1"/>
  <c r="E43"/>
  <c r="F26"/>
  <c r="E26"/>
  <c r="G25"/>
  <c r="F25"/>
  <c r="E25"/>
  <c r="G24"/>
  <c r="F24"/>
  <c r="E24"/>
  <c r="F23"/>
  <c r="E23"/>
  <c r="D45" l="1"/>
  <c r="D57"/>
  <c r="D63"/>
</calcChain>
</file>

<file path=xl/sharedStrings.xml><?xml version="1.0" encoding="utf-8"?>
<sst xmlns="http://schemas.openxmlformats.org/spreadsheetml/2006/main" count="190" uniqueCount="132">
  <si>
    <t>О Т Ч Е Т  о  выполнении договора управления</t>
  </si>
  <si>
    <t>ОАО "ДК Нижегородского района"</t>
  </si>
  <si>
    <t>за 2016 год</t>
  </si>
  <si>
    <t>ул.Усилова дом № 2/2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</si>
  <si>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</si>
  <si>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</si>
  <si>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</si>
  <si>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</si>
  <si>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</si>
  <si>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</si>
  <si>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</si>
  <si>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</si>
  <si>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</si>
  <si>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16.12.2011г..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</si>
  <si>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</si>
  <si>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</si>
  <si>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</si>
  <si>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</si>
  <si>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</si>
  <si>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</si>
  <si>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</si>
  <si>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</si>
  <si>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</si>
  <si>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</si>
  <si>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</si>
  <si>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</si>
  <si>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</si>
  <si>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</si>
  <si>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</si>
  <si>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</si>
  <si>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</si>
  <si>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</si>
  <si>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</si>
  <si>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</si>
  <si>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</si>
  <si>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</si>
  <si>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</si>
  <si>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</si>
  <si>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</si>
  <si>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</si>
  <si>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802КО от 01.09.2012</t>
  </si>
  <si>
    <t>ООО "ЛифтБорд-НН"</t>
  </si>
  <si>
    <t>№ 809КО/РВИ от 01.01.2013</t>
  </si>
  <si>
    <t>ООО "МегаМакс"</t>
  </si>
  <si>
    <t>№ 12-106И от 09.12.2010</t>
  </si>
  <si>
    <t>ПАО "МТС"</t>
  </si>
  <si>
    <t>№ 02/11ДНР от 01.04.2011</t>
  </si>
  <si>
    <t>ПАО "ВымпелКом"</t>
  </si>
  <si>
    <t>№ 1РВИ от 01.10.2014</t>
  </si>
  <si>
    <t>ООО "МедиаГет"</t>
  </si>
  <si>
    <t>№ 978КО от 01.08.2013</t>
  </si>
  <si>
    <t>ООО РА "МОСТ"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</si>
  <si>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</si>
  <si>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</si>
  <si>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</si>
  <si>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</si>
  <si>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</si>
  <si>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</si>
  <si>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</si>
  <si>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</si>
  <si>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</si>
  <si>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</si>
  <si>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</si>
  <si>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</si>
  <si>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"Спецсервис"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</si>
  <si>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</si>
  <si>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компания-1", 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</si>
  <si>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</si>
  <si>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</si>
  <si>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</si>
  <si>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</si>
  <si>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Прочие работы по содержанию общего имущества мкд</t>
  </si>
  <si>
    <t>Дератизация и дезинсекция подвальных помещений</t>
  </si>
  <si>
    <t>ООО "Гиперион"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</si>
  <si>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</si>
  <si>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</si>
  <si>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"ГородН", ООО "Форест"</t>
  </si>
  <si>
    <t>Прочие работы по благоустройству</t>
  </si>
  <si>
    <t>ООО "ГородН"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</si>
  <si>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</si>
  <si>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</si>
  <si>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</si>
  <si>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</si>
  <si>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</si>
  <si>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</si>
  <si>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</si>
  <si>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</si>
  <si>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</si>
  <si>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</si>
  <si>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</si>
  <si>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</si>
  <si>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</si>
  <si>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</si>
  <si>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</si>
  <si>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Замена стояка ХВС </t>
  </si>
  <si>
    <t>Январь 2016 г.</t>
  </si>
  <si>
    <t xml:space="preserve">Ремонтные работы в системе ХВС Замена стояка ХВС </t>
  </si>
  <si>
    <t>Февраль 2016 г.</t>
  </si>
  <si>
    <t xml:space="preserve"> Ремонт рустов </t>
  </si>
  <si>
    <t xml:space="preserve">Замена участка стояка ГВС </t>
  </si>
  <si>
    <t xml:space="preserve">Окраска фасада </t>
  </si>
  <si>
    <t>Март 2016 г.</t>
  </si>
  <si>
    <t xml:space="preserve">Ремонт ливневой канализации </t>
  </si>
  <si>
    <t>Апрель 2016 г.</t>
  </si>
  <si>
    <t xml:space="preserve">Замена светильников </t>
  </si>
  <si>
    <t>Май 2016 г.</t>
  </si>
  <si>
    <t xml:space="preserve">Установка металлической двери </t>
  </si>
  <si>
    <t>Июль 2016 г.</t>
  </si>
  <si>
    <t>Август 2016 г.</t>
  </si>
  <si>
    <t xml:space="preserve">Замена канализационного стояка </t>
  </si>
  <si>
    <t xml:space="preserve">Установка перил </t>
  </si>
  <si>
    <t xml:space="preserve">Ремонт системы ц/о </t>
  </si>
  <si>
    <t>Сентябрь 2016 г.</t>
  </si>
  <si>
    <t xml:space="preserve"> Ремонт системы ц/о </t>
  </si>
  <si>
    <t xml:space="preserve">Ремонт кровли </t>
  </si>
  <si>
    <t>Ноябрь 2016 г.</t>
  </si>
  <si>
    <t xml:space="preserve">Восстановление освещения </t>
  </si>
  <si>
    <t xml:space="preserve"> Смена (замена), ремонт розлива </t>
  </si>
  <si>
    <t>Декабрь 2016 г.</t>
  </si>
  <si>
    <t>КомСтройМонтаж</t>
  </si>
  <si>
    <t xml:space="preserve">Замена полотенцесушителей </t>
  </si>
  <si>
    <t>3. КАПИТАЛЬНЫЙ РЕМОНТ</t>
  </si>
  <si>
    <t>Ремонт кровли</t>
  </si>
  <si>
    <t>Смена (замена), ремонт розлива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</si>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</sst>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6" fillId="0" borderId="0"/>
    <xf numFmtId="0" fontId="26" fillId="0" borderId="0"/>
  </cellStyleXfs>
  <cellXfs count="15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16" fillId="0" borderId="12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horizontal="fill" vertical="center"/>
    </xf>
    <xf numFmtId="164" fontId="17" fillId="0" borderId="12" xfId="1" applyFont="1" applyFill="1" applyBorder="1" applyAlignment="1">
      <alignment horizontal="fill" vertical="center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0" fontId="17" fillId="0" borderId="12" xfId="0" applyFont="1" applyFill="1" applyBorder="1" applyAlignment="1">
      <alignment horizontal="justify" vertical="top"/>
    </xf>
    <xf numFmtId="0" fontId="18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center"/>
    </xf>
    <xf numFmtId="0" fontId="19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164" fontId="9" fillId="0" borderId="19" xfId="0" applyNumberFormat="1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justify" vertical="top"/>
    </xf>
    <xf numFmtId="164" fontId="19" fillId="0" borderId="20" xfId="0" applyNumberFormat="1" applyFont="1" applyFill="1" applyBorder="1" applyAlignment="1">
      <alignment horizontal="justify" vertical="top"/>
    </xf>
    <xf numFmtId="164" fontId="17" fillId="0" borderId="0" xfId="1" applyFont="1" applyFill="1" applyAlignment="1">
      <alignment horizontal="justify" vertical="center"/>
    </xf>
    <xf numFmtId="0" fontId="17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justify" vertical="top"/>
    </xf>
    <xf numFmtId="164" fontId="17" fillId="0" borderId="0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20" fillId="0" borderId="0" xfId="0" applyFont="1" applyFill="1" applyAlignment="1">
      <alignment vertical="top"/>
    </xf>
    <xf numFmtId="164" fontId="20" fillId="0" borderId="21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21" fillId="0" borderId="22" xfId="0" applyFont="1" applyFill="1" applyBorder="1" applyAlignment="1">
      <alignment horizontal="left" vertical="top"/>
    </xf>
    <xf numFmtId="0" fontId="21" fillId="0" borderId="23" xfId="0" applyFont="1" applyFill="1" applyBorder="1" applyAlignment="1">
      <alignment horizontal="left" vertical="top"/>
    </xf>
    <xf numFmtId="0" fontId="21" fillId="0" borderId="24" xfId="0" applyFont="1" applyFill="1" applyBorder="1" applyAlignment="1">
      <alignment horizontal="left" vertical="top"/>
    </xf>
    <xf numFmtId="164" fontId="22" fillId="0" borderId="9" xfId="1" applyFont="1" applyFill="1" applyBorder="1" applyAlignment="1">
      <alignment horizontal="center" vertical="top"/>
    </xf>
    <xf numFmtId="164" fontId="22" fillId="0" borderId="5" xfId="1" applyFont="1" applyFill="1" applyBorder="1" applyAlignment="1">
      <alignment horizontal="center" vertical="top"/>
    </xf>
    <xf numFmtId="0" fontId="23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9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top"/>
    </xf>
    <xf numFmtId="0" fontId="15" fillId="0" borderId="11" xfId="0" applyFont="1" applyFill="1" applyBorder="1" applyAlignment="1">
      <alignment horizontal="left" vertical="center"/>
    </xf>
    <xf numFmtId="164" fontId="24" fillId="0" borderId="11" xfId="1" applyFont="1" applyFill="1" applyBorder="1" applyAlignment="1">
      <alignment horizontal="center" vertical="center"/>
    </xf>
    <xf numFmtId="164" fontId="24" fillId="0" borderId="25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164" fontId="25" fillId="0" borderId="11" xfId="0" applyNumberFormat="1" applyFont="1" applyFill="1" applyBorder="1" applyAlignment="1">
      <alignment horizontal="center"/>
    </xf>
    <xf numFmtId="164" fontId="25" fillId="0" borderId="25" xfId="0" applyNumberFormat="1" applyFont="1" applyFill="1" applyBorder="1" applyAlignment="1">
      <alignment horizontal="center"/>
    </xf>
    <xf numFmtId="0" fontId="23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25" xfId="0" applyFont="1" applyFill="1" applyBorder="1" applyAlignment="1">
      <alignment vertical="center"/>
    </xf>
    <xf numFmtId="0" fontId="23" fillId="0" borderId="0" xfId="0" applyFont="1" applyFill="1" applyAlignment="1">
      <alignment horizontal="justify" vertical="top"/>
    </xf>
    <xf numFmtId="0" fontId="15" fillId="0" borderId="13" xfId="0" applyFont="1" applyFill="1" applyBorder="1" applyAlignment="1">
      <alignment horizontal="justify" vertical="center"/>
    </xf>
    <xf numFmtId="0" fontId="15" fillId="0" borderId="7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top"/>
    </xf>
    <xf numFmtId="0" fontId="20" fillId="0" borderId="0" xfId="0" applyFont="1" applyFill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justify" vertical="top"/>
    </xf>
    <xf numFmtId="0" fontId="3" fillId="0" borderId="20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12" xfId="0" applyFont="1" applyFill="1" applyBorder="1" applyAlignment="1">
      <alignment horizontal="justify" vertical="top"/>
    </xf>
    <xf numFmtId="0" fontId="3" fillId="0" borderId="26" xfId="0" applyFont="1" applyFill="1" applyBorder="1" applyAlignment="1">
      <alignment vertical="top"/>
    </xf>
    <xf numFmtId="0" fontId="3" fillId="0" borderId="27" xfId="0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0" fontId="3" fillId="0" borderId="30" xfId="0" applyFont="1" applyFill="1" applyBorder="1" applyAlignment="1">
      <alignment horizontal="left" vertical="top"/>
    </xf>
    <xf numFmtId="0" fontId="3" fillId="0" borderId="31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164" fontId="3" fillId="0" borderId="32" xfId="1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vertical="top"/>
    </xf>
    <xf numFmtId="0" fontId="3" fillId="0" borderId="35" xfId="0" applyFont="1" applyFill="1" applyBorder="1" applyAlignment="1">
      <alignment vertical="top"/>
    </xf>
    <xf numFmtId="0" fontId="3" fillId="0" borderId="36" xfId="0" applyFont="1" applyFill="1" applyBorder="1" applyAlignment="1">
      <alignment vertical="top"/>
    </xf>
    <xf numFmtId="0" fontId="3" fillId="0" borderId="7" xfId="0" applyFont="1" applyFill="1" applyBorder="1" applyAlignment="1">
      <alignment horizontal="justify" vertical="top"/>
    </xf>
    <xf numFmtId="0" fontId="3" fillId="0" borderId="28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E6">
            <v>5.1048394004282658</v>
          </cell>
        </row>
        <row r="7">
          <cell r="E7">
            <v>50.525995717344742</v>
          </cell>
        </row>
        <row r="8">
          <cell r="E8">
            <v>44.36916488222699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55"/>
  <sheetViews>
    <sheetView tabSelected="1" view="pageBreakPreview" zoomScaleNormal="100" zoomScaleSheetLayoutView="100" workbookViewId="0">
      <selection activeCell="G66" sqref="G66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5.7109375" style="2" customWidth="1"/>
    <col min="4" max="4" width="13.5703125" style="2" customWidth="1"/>
    <col min="5" max="5" width="19" style="2" customWidth="1"/>
    <col min="6" max="6" width="16.140625" style="2" bestFit="1" customWidth="1"/>
    <col min="7" max="7" width="20.42578125" style="2" customWidth="1"/>
    <col min="8" max="8" width="5.7109375" style="2" customWidth="1"/>
    <col min="9" max="9" width="3.28515625" style="3" customWidth="1"/>
    <col min="10" max="10" width="9.42578125" style="3" customWidth="1"/>
    <col min="11" max="11" width="5.5703125" style="3" bestFit="1" customWidth="1"/>
    <col min="12" max="12" width="5.42578125" style="4" bestFit="1" customWidth="1"/>
    <col min="13" max="13" width="10.85546875" style="5" bestFit="1" customWidth="1"/>
    <col min="14" max="14" width="10.42578125" style="5" customWidth="1"/>
    <col min="15" max="15" width="10.85546875" style="3" customWidth="1"/>
    <col min="16" max="16" width="9.28515625" style="3" bestFit="1" customWidth="1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1982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21" customHeight="1">
      <c r="A8" s="14" t="s">
        <v>6</v>
      </c>
      <c r="B8" s="16">
        <v>12596.5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7"/>
      <c r="K13" s="3"/>
      <c r="L13" s="4"/>
      <c r="M13" s="5"/>
      <c r="N13" s="5"/>
      <c r="O13" s="3"/>
      <c r="P13" s="3"/>
    </row>
    <row r="15" spans="1:16">
      <c r="A15" s="2" t="s">
        <v>14</v>
      </c>
      <c r="P15" s="17"/>
    </row>
    <row r="16" spans="1:16">
      <c r="A16" s="2" t="s">
        <v>15</v>
      </c>
      <c r="O16" s="17"/>
      <c r="P16" s="17"/>
    </row>
    <row r="17" spans="1:16">
      <c r="O17" s="17"/>
    </row>
    <row r="18" spans="1:16" ht="20.25">
      <c r="A18" s="18" t="s">
        <v>16</v>
      </c>
      <c r="B18" s="18"/>
      <c r="C18" s="18"/>
      <c r="D18" s="18"/>
      <c r="E18" s="18"/>
      <c r="F18" s="18"/>
      <c r="G18" s="18"/>
      <c r="O18" s="17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>
      <c r="O20" s="17"/>
    </row>
    <row r="21" spans="1:16" s="30" customFormat="1" ht="49.5">
      <c r="A21" s="19" t="s">
        <v>18</v>
      </c>
      <c r="B21" s="20" t="s">
        <v>19</v>
      </c>
      <c r="C21" s="20" t="s">
        <v>20</v>
      </c>
      <c r="D21" s="21" t="s">
        <v>21</v>
      </c>
      <c r="E21" s="22"/>
      <c r="F21" s="23" t="s">
        <v>22</v>
      </c>
      <c r="G21" s="24" t="s">
        <v>23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>
      <c r="A22" s="31"/>
      <c r="B22" s="32" t="s">
        <v>24</v>
      </c>
      <c r="C22" s="32" t="s">
        <v>24</v>
      </c>
      <c r="D22" s="33" t="s">
        <v>25</v>
      </c>
      <c r="E22" s="32" t="s">
        <v>26</v>
      </c>
      <c r="F22" s="33" t="s">
        <v>27</v>
      </c>
      <c r="G22" s="34" t="s">
        <v>28</v>
      </c>
      <c r="H22" s="26"/>
      <c r="I22" s="26"/>
      <c r="L22" s="28"/>
      <c r="M22" s="29"/>
      <c r="N22" s="29"/>
    </row>
    <row r="23" spans="1:16" s="30" customFormat="1" ht="33">
      <c r="A23" s="35" t="s">
        <v>29</v>
      </c>
      <c r="B23" s="36">
        <v>3354380.9</v>
      </c>
      <c r="C23" s="36">
        <v>3228284.3701220136</v>
      </c>
      <c r="D23" s="36">
        <v>325436.10000000009</v>
      </c>
      <c r="E23" s="37">
        <f>B23-C23</f>
        <v>126096.52987798629</v>
      </c>
      <c r="F23" s="37">
        <f>D23+B23-C23</f>
        <v>451532.62987798639</v>
      </c>
      <c r="G23" s="38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>
      <c r="A24" s="39" t="s">
        <v>30</v>
      </c>
      <c r="B24" s="40">
        <v>843893.62</v>
      </c>
      <c r="C24" s="40">
        <v>811294.99</v>
      </c>
      <c r="D24" s="40">
        <v>66891.550000000047</v>
      </c>
      <c r="E24" s="40">
        <f t="shared" ref="E24:E26" si="0">B24-C24</f>
        <v>32598.630000000005</v>
      </c>
      <c r="F24" s="40">
        <f>D24+B24-C24</f>
        <v>99490.180000000051</v>
      </c>
      <c r="G24" s="41">
        <f>C24-D94</f>
        <v>155375.31999999995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>
      <c r="A25" s="39" t="s">
        <v>31</v>
      </c>
      <c r="B25" s="40">
        <v>0</v>
      </c>
      <c r="C25" s="40">
        <v>112.17</v>
      </c>
      <c r="D25" s="40">
        <v>-574.69000000000233</v>
      </c>
      <c r="E25" s="40">
        <f t="shared" si="0"/>
        <v>-112.17</v>
      </c>
      <c r="F25" s="40">
        <f>D25+B25-C25</f>
        <v>-686.86000000000229</v>
      </c>
      <c r="G25" s="41">
        <f>C25-D101</f>
        <v>-113678.83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>
      <c r="A26" s="42" t="s">
        <v>32</v>
      </c>
      <c r="B26" s="43">
        <v>284057.38</v>
      </c>
      <c r="C26" s="43">
        <v>273379.20987798658</v>
      </c>
      <c r="D26" s="43">
        <v>21471.319999999978</v>
      </c>
      <c r="E26" s="43">
        <f t="shared" si="0"/>
        <v>10678.170122013427</v>
      </c>
      <c r="F26" s="43">
        <f>D26+B26-C26</f>
        <v>32149.490122013376</v>
      </c>
      <c r="G26" s="44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>
      <c r="A27" s="45" t="s">
        <v>33</v>
      </c>
      <c r="B27" s="45"/>
      <c r="C27" s="45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>
      <c r="A28" s="46"/>
      <c r="B28" s="46"/>
      <c r="C28" s="47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4" customFormat="1">
      <c r="A29" s="48" t="s">
        <v>34</v>
      </c>
      <c r="B29" s="48"/>
      <c r="C29" s="48"/>
      <c r="D29" s="48"/>
      <c r="E29" s="48"/>
      <c r="F29" s="48"/>
      <c r="G29" s="48"/>
      <c r="H29" s="49"/>
      <c r="I29" s="50"/>
      <c r="J29" s="51"/>
      <c r="K29" s="51"/>
      <c r="L29" s="52"/>
      <c r="M29" s="53"/>
      <c r="N29" s="53"/>
      <c r="O29" s="51"/>
      <c r="P29" s="51"/>
    </row>
    <row r="30" spans="1:16" s="30" customFormat="1" ht="17.25" thickBot="1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49.5">
      <c r="A31" s="55" t="s">
        <v>35</v>
      </c>
      <c r="B31" s="56" t="s">
        <v>36</v>
      </c>
      <c r="C31" s="56" t="s">
        <v>37</v>
      </c>
      <c r="D31" s="57" t="s">
        <v>38</v>
      </c>
      <c r="E31" s="58" t="s">
        <v>39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3" customFormat="1" ht="24" customHeight="1">
      <c r="A32" s="59" t="s">
        <v>40</v>
      </c>
      <c r="B32" s="59" t="s">
        <v>41</v>
      </c>
      <c r="C32" s="60">
        <v>8976.3403533582095</v>
      </c>
      <c r="D32" s="61">
        <v>0</v>
      </c>
      <c r="E32" s="61">
        <v>0</v>
      </c>
      <c r="F32" s="62"/>
      <c r="G32" s="62"/>
      <c r="H32" s="62"/>
      <c r="I32" s="26"/>
      <c r="J32" s="27"/>
      <c r="K32" s="27"/>
      <c r="L32" s="28"/>
      <c r="M32" s="29"/>
      <c r="N32" s="29"/>
      <c r="O32" s="27"/>
      <c r="P32" s="27"/>
    </row>
    <row r="33" spans="1:16" s="68" customFormat="1" ht="25.5">
      <c r="A33" s="64" t="s">
        <v>42</v>
      </c>
      <c r="B33" s="64" t="s">
        <v>43</v>
      </c>
      <c r="C33" s="60">
        <v>2757.0806409179959</v>
      </c>
      <c r="D33" s="60">
        <v>0</v>
      </c>
      <c r="E33" s="60">
        <v>0</v>
      </c>
      <c r="F33" s="65"/>
      <c r="G33" s="65"/>
      <c r="H33" s="65"/>
      <c r="I33" s="66"/>
      <c r="J33" s="28"/>
      <c r="K33" s="28"/>
      <c r="L33" s="28"/>
      <c r="M33" s="67"/>
      <c r="N33" s="67"/>
      <c r="O33" s="28"/>
      <c r="P33" s="28"/>
    </row>
    <row r="34" spans="1:16" s="63" customFormat="1" ht="12.75">
      <c r="A34" s="59" t="s">
        <v>44</v>
      </c>
      <c r="B34" s="59" t="s">
        <v>45</v>
      </c>
      <c r="C34" s="60">
        <v>13835.754999999999</v>
      </c>
      <c r="D34" s="61">
        <v>0</v>
      </c>
      <c r="E34" s="61">
        <v>0</v>
      </c>
      <c r="F34" s="62"/>
      <c r="G34" s="62"/>
      <c r="H34" s="62"/>
      <c r="I34" s="26"/>
      <c r="J34" s="27"/>
      <c r="K34" s="27"/>
      <c r="L34" s="28"/>
      <c r="M34" s="29"/>
      <c r="N34" s="29"/>
      <c r="O34" s="27"/>
      <c r="P34" s="27"/>
    </row>
    <row r="35" spans="1:16" s="63" customFormat="1" ht="12.75">
      <c r="A35" s="59" t="s">
        <v>46</v>
      </c>
      <c r="B35" s="59" t="s">
        <v>47</v>
      </c>
      <c r="C35" s="60">
        <v>6930</v>
      </c>
      <c r="D35" s="61">
        <v>0</v>
      </c>
      <c r="E35" s="61">
        <v>0</v>
      </c>
      <c r="F35" s="62"/>
      <c r="G35" s="62"/>
      <c r="H35" s="62"/>
      <c r="I35" s="26"/>
      <c r="J35" s="27"/>
      <c r="K35" s="27"/>
      <c r="L35" s="28"/>
      <c r="M35" s="29"/>
      <c r="N35" s="29"/>
      <c r="O35" s="27"/>
      <c r="P35" s="27"/>
    </row>
    <row r="36" spans="1:16" s="63" customFormat="1" ht="12.75">
      <c r="A36" s="59" t="s">
        <v>48</v>
      </c>
      <c r="B36" s="59" t="s">
        <v>49</v>
      </c>
      <c r="C36" s="60">
        <v>1197.0000000000002</v>
      </c>
      <c r="D36" s="61">
        <v>0</v>
      </c>
      <c r="E36" s="61">
        <v>0</v>
      </c>
      <c r="F36" s="62"/>
      <c r="G36" s="62"/>
      <c r="H36" s="62"/>
      <c r="I36" s="26"/>
      <c r="J36" s="27"/>
      <c r="K36" s="27"/>
      <c r="L36" s="28"/>
      <c r="M36" s="29"/>
      <c r="N36" s="29"/>
      <c r="O36" s="27"/>
      <c r="P36" s="27"/>
    </row>
    <row r="37" spans="1:16" s="63" customFormat="1" ht="13.5" thickBot="1">
      <c r="A37" s="59" t="s">
        <v>50</v>
      </c>
      <c r="B37" s="59" t="s">
        <v>51</v>
      </c>
      <c r="C37" s="60">
        <v>1247.3999999999999</v>
      </c>
      <c r="D37" s="61">
        <v>0</v>
      </c>
      <c r="E37" s="61">
        <v>0</v>
      </c>
      <c r="F37" s="62"/>
      <c r="G37" s="62"/>
      <c r="H37" s="62"/>
      <c r="I37" s="26"/>
      <c r="J37" s="27"/>
      <c r="K37" s="27"/>
      <c r="L37" s="28"/>
      <c r="M37" s="29"/>
      <c r="N37" s="29"/>
      <c r="O37" s="27"/>
      <c r="P37" s="27"/>
    </row>
    <row r="38" spans="1:16" s="63" customFormat="1" ht="17.25" thickBot="1">
      <c r="A38" s="69" t="s">
        <v>52</v>
      </c>
      <c r="B38" s="70"/>
      <c r="C38" s="71">
        <v>34943.58</v>
      </c>
      <c r="D38" s="72"/>
      <c r="E38" s="73">
        <v>0</v>
      </c>
      <c r="F38" s="62"/>
      <c r="G38" s="62"/>
      <c r="H38" s="62"/>
      <c r="I38" s="62"/>
      <c r="L38" s="68"/>
      <c r="M38" s="74"/>
      <c r="N38" s="74"/>
    </row>
    <row r="39" spans="1:16" s="63" customFormat="1" ht="12.75">
      <c r="A39" s="75"/>
      <c r="B39" s="76"/>
      <c r="C39" s="76"/>
      <c r="D39" s="76"/>
      <c r="E39" s="77"/>
      <c r="F39" s="62"/>
      <c r="G39" s="62"/>
      <c r="H39" s="62"/>
      <c r="I39" s="26"/>
      <c r="J39" s="27"/>
      <c r="K39" s="27"/>
      <c r="L39" s="28"/>
      <c r="M39" s="29"/>
      <c r="N39" s="29"/>
      <c r="O39" s="27"/>
      <c r="P39" s="27"/>
    </row>
    <row r="40" spans="1:16" s="30" customFormat="1" ht="20.25">
      <c r="A40" s="78" t="s">
        <v>53</v>
      </c>
      <c r="B40" s="78"/>
      <c r="C40" s="78"/>
      <c r="D40" s="78"/>
      <c r="E40" s="78"/>
      <c r="F40" s="78"/>
      <c r="G40" s="78"/>
      <c r="H40" s="25"/>
      <c r="I40" s="26"/>
      <c r="J40" s="27"/>
      <c r="K40" s="27"/>
      <c r="L40" s="28"/>
      <c r="M40" s="29"/>
      <c r="N40" s="29"/>
      <c r="O40" s="27"/>
      <c r="P40" s="27"/>
    </row>
    <row r="41" spans="1:16" s="30" customFormat="1" ht="50.25" customHeight="1">
      <c r="A41" s="79" t="s">
        <v>54</v>
      </c>
      <c r="B41" s="79"/>
      <c r="C41" s="79"/>
      <c r="D41" s="79"/>
      <c r="E41" s="79"/>
      <c r="F41" s="25"/>
      <c r="G41" s="25"/>
      <c r="H41" s="25"/>
      <c r="I41" s="26"/>
      <c r="J41" s="27"/>
      <c r="K41" s="27"/>
      <c r="L41" s="28"/>
      <c r="M41" s="29"/>
      <c r="N41" s="29"/>
      <c r="O41" s="27"/>
      <c r="P41" s="27"/>
    </row>
    <row r="42" spans="1:16" s="30" customFormat="1" ht="17.25" thickBot="1">
      <c r="A42" s="25"/>
      <c r="B42" s="25"/>
      <c r="C42" s="25"/>
      <c r="D42" s="25"/>
      <c r="E42" s="25"/>
      <c r="F42" s="25"/>
      <c r="G42" s="25"/>
      <c r="H42" s="25"/>
      <c r="I42" s="26"/>
      <c r="J42" s="27"/>
      <c r="K42" s="27"/>
      <c r="L42" s="28"/>
      <c r="M42" s="29"/>
      <c r="N42" s="29"/>
      <c r="O42" s="27"/>
      <c r="P42" s="27"/>
    </row>
    <row r="43" spans="1:16" s="30" customFormat="1" ht="17.25" thickBot="1">
      <c r="A43" s="80" t="s">
        <v>55</v>
      </c>
      <c r="B43" s="80"/>
      <c r="C43" s="80"/>
      <c r="D43" s="80"/>
      <c r="E43" s="81">
        <f>B23+B26</f>
        <v>3638438.28</v>
      </c>
      <c r="F43" s="25"/>
      <c r="G43" s="25"/>
      <c r="H43" s="47"/>
      <c r="I43" s="26"/>
      <c r="J43" s="82"/>
      <c r="K43" s="27"/>
      <c r="L43" s="28"/>
      <c r="M43" s="29"/>
      <c r="N43" s="29"/>
      <c r="O43" s="27"/>
      <c r="P43" s="27"/>
    </row>
    <row r="44" spans="1:16" s="30" customFormat="1" ht="17.25" thickBot="1">
      <c r="A44" s="83"/>
      <c r="B44" s="83"/>
      <c r="C44" s="83"/>
      <c r="D44" s="83"/>
      <c r="E44" s="83"/>
      <c r="F44" s="25"/>
      <c r="G44" s="25"/>
      <c r="H44" s="25"/>
      <c r="I44" s="26"/>
      <c r="J44" s="27"/>
      <c r="K44" s="27"/>
      <c r="L44" s="28"/>
      <c r="M44" s="29"/>
      <c r="N44" s="29"/>
      <c r="O44" s="27"/>
      <c r="P44" s="27"/>
    </row>
    <row r="45" spans="1:16" s="30" customFormat="1" ht="17.25" thickBot="1">
      <c r="A45" s="84" t="s">
        <v>56</v>
      </c>
      <c r="B45" s="85"/>
      <c r="C45" s="86"/>
      <c r="D45" s="87">
        <f>(E43-D65)*'[1]% для расчета 2016'!E7/100</f>
        <v>1658191.7657583826</v>
      </c>
      <c r="E45" s="88"/>
      <c r="F45" s="25"/>
      <c r="G45" s="25"/>
      <c r="H45" s="25"/>
      <c r="L45" s="89"/>
      <c r="M45" s="90"/>
      <c r="N45" s="90"/>
    </row>
    <row r="46" spans="1:16" s="30" customFormat="1" ht="72" customHeight="1">
      <c r="A46" s="91" t="s">
        <v>57</v>
      </c>
      <c r="B46" s="92"/>
      <c r="C46" s="92"/>
      <c r="D46" s="93" t="s">
        <v>58</v>
      </c>
      <c r="E46" s="94"/>
      <c r="F46" s="25"/>
      <c r="G46" s="25"/>
      <c r="H46" s="25"/>
      <c r="L46" s="89"/>
      <c r="M46" s="90"/>
      <c r="N46" s="90"/>
    </row>
    <row r="47" spans="1:16" s="30" customFormat="1" ht="51" customHeight="1">
      <c r="A47" s="95" t="s">
        <v>59</v>
      </c>
      <c r="B47" s="96"/>
      <c r="C47" s="96"/>
      <c r="D47" s="97" t="s">
        <v>58</v>
      </c>
      <c r="E47" s="98"/>
      <c r="F47" s="25"/>
      <c r="G47" s="25"/>
      <c r="H47" s="25"/>
      <c r="L47" s="89"/>
      <c r="M47" s="90"/>
      <c r="N47" s="90"/>
    </row>
    <row r="48" spans="1:16" s="30" customFormat="1" ht="36" customHeight="1">
      <c r="A48" s="95" t="s">
        <v>60</v>
      </c>
      <c r="B48" s="96"/>
      <c r="C48" s="96"/>
      <c r="D48" s="97" t="s">
        <v>58</v>
      </c>
      <c r="E48" s="98"/>
      <c r="F48" s="25"/>
      <c r="G48" s="25"/>
      <c r="H48" s="25"/>
      <c r="L48" s="89"/>
      <c r="M48" s="90"/>
      <c r="N48" s="90"/>
    </row>
    <row r="49" spans="1:14" s="30" customFormat="1" ht="34.5" customHeight="1">
      <c r="A49" s="95" t="s">
        <v>61</v>
      </c>
      <c r="B49" s="96"/>
      <c r="C49" s="96"/>
      <c r="D49" s="96" t="s">
        <v>62</v>
      </c>
      <c r="E49" s="99"/>
      <c r="F49" s="25"/>
      <c r="G49" s="25"/>
      <c r="H49" s="25"/>
      <c r="L49" s="89"/>
      <c r="M49" s="90"/>
      <c r="N49" s="90"/>
    </row>
    <row r="50" spans="1:14" s="30" customFormat="1" ht="37.5" customHeight="1">
      <c r="A50" s="95" t="s">
        <v>63</v>
      </c>
      <c r="B50" s="96"/>
      <c r="C50" s="96"/>
      <c r="D50" s="97" t="s">
        <v>64</v>
      </c>
      <c r="E50" s="98"/>
      <c r="F50" s="25"/>
      <c r="G50" s="25"/>
      <c r="H50" s="25"/>
      <c r="L50" s="89"/>
      <c r="M50" s="90"/>
      <c r="N50" s="90"/>
    </row>
    <row r="51" spans="1:14" s="30" customFormat="1" ht="54.75" customHeight="1">
      <c r="A51" s="95" t="s">
        <v>65</v>
      </c>
      <c r="B51" s="96"/>
      <c r="C51" s="96"/>
      <c r="D51" s="96" t="s">
        <v>66</v>
      </c>
      <c r="E51" s="99"/>
      <c r="F51" s="25"/>
      <c r="G51" s="25"/>
      <c r="H51" s="25"/>
      <c r="L51" s="89"/>
      <c r="M51" s="90"/>
      <c r="N51" s="90"/>
    </row>
    <row r="52" spans="1:14" s="30" customFormat="1" ht="54" customHeight="1">
      <c r="A52" s="100" t="s">
        <v>67</v>
      </c>
      <c r="B52" s="101"/>
      <c r="C52" s="101"/>
      <c r="D52" s="97" t="s">
        <v>58</v>
      </c>
      <c r="E52" s="98"/>
      <c r="F52" s="25"/>
      <c r="G52" s="25"/>
      <c r="H52" s="25"/>
      <c r="L52" s="89"/>
      <c r="M52" s="90"/>
      <c r="N52" s="90"/>
    </row>
    <row r="53" spans="1:14" s="30" customFormat="1" ht="49.5" customHeight="1">
      <c r="A53" s="100" t="s">
        <v>68</v>
      </c>
      <c r="B53" s="101"/>
      <c r="C53" s="101"/>
      <c r="D53" s="97" t="s">
        <v>58</v>
      </c>
      <c r="E53" s="98"/>
      <c r="F53" s="25"/>
      <c r="G53" s="25"/>
      <c r="H53" s="25"/>
      <c r="L53" s="89"/>
      <c r="M53" s="90"/>
      <c r="N53" s="90"/>
    </row>
    <row r="54" spans="1:14" s="30" customFormat="1" ht="31.5" customHeight="1">
      <c r="A54" s="100" t="s">
        <v>69</v>
      </c>
      <c r="B54" s="101"/>
      <c r="C54" s="101"/>
      <c r="D54" s="96" t="s">
        <v>70</v>
      </c>
      <c r="E54" s="99"/>
      <c r="F54" s="25"/>
      <c r="G54" s="25"/>
      <c r="H54" s="25"/>
      <c r="L54" s="89"/>
      <c r="M54" s="90"/>
      <c r="N54" s="90"/>
    </row>
    <row r="55" spans="1:14" s="30" customFormat="1">
      <c r="A55" s="102" t="s">
        <v>71</v>
      </c>
      <c r="B55" s="103"/>
      <c r="C55" s="103"/>
      <c r="D55" s="97" t="s">
        <v>58</v>
      </c>
      <c r="E55" s="98"/>
      <c r="F55" s="25"/>
      <c r="G55" s="25"/>
      <c r="H55" s="25"/>
      <c r="L55" s="89"/>
      <c r="M55" s="90"/>
      <c r="N55" s="90"/>
    </row>
    <row r="56" spans="1:14" s="30" customFormat="1">
      <c r="A56" s="104" t="s">
        <v>72</v>
      </c>
      <c r="B56" s="97"/>
      <c r="C56" s="97"/>
      <c r="D56" s="97" t="s">
        <v>73</v>
      </c>
      <c r="E56" s="98"/>
      <c r="F56" s="25"/>
      <c r="G56" s="25"/>
      <c r="H56" s="25"/>
      <c r="L56" s="89"/>
      <c r="M56" s="90"/>
      <c r="N56" s="90"/>
    </row>
    <row r="57" spans="1:14" s="30" customFormat="1">
      <c r="A57" s="95" t="s">
        <v>74</v>
      </c>
      <c r="B57" s="96"/>
      <c r="C57" s="96"/>
      <c r="D57" s="105">
        <f>(E43-D65)*'[1]% для расчета 2016'!E8/100</f>
        <v>1456133.2798440731</v>
      </c>
      <c r="E57" s="106"/>
      <c r="F57" s="25"/>
      <c r="G57" s="25"/>
      <c r="H57" s="25"/>
      <c r="L57" s="89"/>
      <c r="M57" s="90"/>
      <c r="N57" s="90"/>
    </row>
    <row r="58" spans="1:14" s="30" customFormat="1">
      <c r="A58" s="95" t="s">
        <v>75</v>
      </c>
      <c r="B58" s="96"/>
      <c r="C58" s="96"/>
      <c r="D58" s="97" t="s">
        <v>76</v>
      </c>
      <c r="E58" s="98"/>
      <c r="F58" s="25"/>
      <c r="G58" s="25"/>
      <c r="H58" s="25"/>
      <c r="L58" s="89"/>
      <c r="M58" s="90"/>
      <c r="N58" s="90"/>
    </row>
    <row r="59" spans="1:14" s="30" customFormat="1" ht="51" customHeight="1">
      <c r="A59" s="95"/>
      <c r="B59" s="96"/>
      <c r="C59" s="96"/>
      <c r="D59" s="97"/>
      <c r="E59" s="98"/>
      <c r="F59" s="25"/>
      <c r="G59" s="25"/>
      <c r="H59" s="25"/>
      <c r="L59" s="89"/>
      <c r="M59" s="90"/>
      <c r="N59" s="90"/>
    </row>
    <row r="60" spans="1:14" s="30" customFormat="1">
      <c r="A60" s="104" t="s">
        <v>77</v>
      </c>
      <c r="B60" s="97"/>
      <c r="C60" s="97"/>
      <c r="D60" s="96" t="s">
        <v>78</v>
      </c>
      <c r="E60" s="99"/>
      <c r="F60" s="25"/>
      <c r="G60" s="25"/>
      <c r="H60" s="25"/>
      <c r="L60" s="89"/>
      <c r="M60" s="90"/>
      <c r="N60" s="90"/>
    </row>
    <row r="61" spans="1:14" s="30" customFormat="1" ht="36.75" customHeight="1">
      <c r="A61" s="95" t="s">
        <v>79</v>
      </c>
      <c r="B61" s="96"/>
      <c r="C61" s="96"/>
      <c r="D61" s="96" t="s">
        <v>78</v>
      </c>
      <c r="E61" s="99"/>
      <c r="F61" s="25"/>
      <c r="G61" s="25"/>
      <c r="H61" s="25"/>
      <c r="L61" s="89"/>
      <c r="M61" s="90"/>
      <c r="N61" s="90"/>
    </row>
    <row r="62" spans="1:14" s="30" customFormat="1">
      <c r="A62" s="104" t="s">
        <v>80</v>
      </c>
      <c r="B62" s="97"/>
      <c r="C62" s="97"/>
      <c r="D62" s="96" t="s">
        <v>78</v>
      </c>
      <c r="E62" s="99"/>
      <c r="F62" s="25"/>
      <c r="G62" s="25"/>
      <c r="H62" s="25"/>
      <c r="L62" s="89"/>
      <c r="M62" s="90"/>
      <c r="N62" s="90"/>
    </row>
    <row r="63" spans="1:14" s="30" customFormat="1" ht="22.5" customHeight="1">
      <c r="A63" s="104" t="s">
        <v>81</v>
      </c>
      <c r="B63" s="97"/>
      <c r="C63" s="97"/>
      <c r="D63" s="105">
        <f>(E43-D65)*'[1]% для расчета 2016'!E6/100</f>
        <v>167533.61391754387</v>
      </c>
      <c r="E63" s="106"/>
      <c r="F63" s="25"/>
      <c r="G63" s="25"/>
      <c r="H63" s="25"/>
      <c r="L63" s="89"/>
      <c r="M63" s="90"/>
      <c r="N63" s="90"/>
    </row>
    <row r="64" spans="1:14" s="30" customFormat="1" ht="53.25" customHeight="1">
      <c r="A64" s="95" t="s">
        <v>82</v>
      </c>
      <c r="B64" s="96"/>
      <c r="C64" s="96"/>
      <c r="D64" s="96" t="s">
        <v>83</v>
      </c>
      <c r="E64" s="99"/>
      <c r="F64" s="25"/>
      <c r="G64" s="25"/>
      <c r="H64" s="25"/>
      <c r="L64" s="89"/>
      <c r="M64" s="90"/>
      <c r="N64" s="90"/>
    </row>
    <row r="65" spans="1:16">
      <c r="A65" s="107" t="s">
        <v>84</v>
      </c>
      <c r="B65" s="108"/>
      <c r="C65" s="108"/>
      <c r="D65" s="109">
        <f>D66+D67</f>
        <v>356579.62048000004</v>
      </c>
      <c r="E65" s="110"/>
      <c r="I65" s="2"/>
      <c r="J65" s="2"/>
      <c r="K65" s="2"/>
      <c r="L65" s="111"/>
      <c r="M65" s="112"/>
      <c r="N65" s="112"/>
      <c r="O65" s="2"/>
      <c r="P65" s="2"/>
    </row>
    <row r="66" spans="1:16" s="30" customFormat="1" ht="39.75" customHeight="1">
      <c r="A66" s="95" t="s">
        <v>85</v>
      </c>
      <c r="B66" s="96"/>
      <c r="C66" s="96"/>
      <c r="D66" s="113">
        <f>(C23+C24+C25+C26)*1.8%</f>
        <v>77635.273320000008</v>
      </c>
      <c r="E66" s="114" t="s">
        <v>86</v>
      </c>
      <c r="F66" s="115"/>
      <c r="G66" s="25"/>
      <c r="H66" s="25"/>
      <c r="L66" s="89"/>
      <c r="M66" s="90"/>
      <c r="N66" s="90"/>
    </row>
    <row r="67" spans="1:16" s="30" customFormat="1" ht="83.25" customHeight="1" thickBot="1">
      <c r="A67" s="116" t="s">
        <v>87</v>
      </c>
      <c r="B67" s="117"/>
      <c r="C67" s="117"/>
      <c r="D67" s="113">
        <f>B26*0.982</f>
        <v>278944.34716</v>
      </c>
      <c r="E67" s="118" t="s">
        <v>88</v>
      </c>
      <c r="F67" s="25"/>
      <c r="G67" s="25"/>
      <c r="H67" s="25"/>
      <c r="L67" s="89"/>
      <c r="M67" s="90"/>
      <c r="N67" s="90"/>
    </row>
    <row r="68" spans="1:16" s="30" customFormat="1">
      <c r="A68" s="46"/>
      <c r="B68" s="46"/>
      <c r="C68" s="119"/>
      <c r="D68" s="25"/>
      <c r="E68" s="25"/>
      <c r="F68" s="25"/>
      <c r="G68" s="25"/>
      <c r="H68" s="25"/>
      <c r="I68" s="27"/>
      <c r="J68" s="27"/>
      <c r="K68" s="27"/>
      <c r="L68" s="28"/>
      <c r="M68" s="29"/>
      <c r="N68" s="29"/>
      <c r="O68" s="27"/>
      <c r="P68" s="27"/>
    </row>
    <row r="69" spans="1:16" s="30" customFormat="1">
      <c r="A69" s="120" t="s">
        <v>89</v>
      </c>
      <c r="B69" s="120"/>
      <c r="C69" s="120"/>
      <c r="D69" s="120"/>
      <c r="E69" s="120"/>
      <c r="F69" s="120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 ht="17.25" thickBot="1">
      <c r="A70" s="25"/>
      <c r="B70" s="25"/>
      <c r="C70" s="25"/>
      <c r="D70" s="25"/>
      <c r="E70" s="25"/>
      <c r="F70" s="25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 ht="33.75" thickBot="1">
      <c r="A71" s="121" t="s">
        <v>90</v>
      </c>
      <c r="B71" s="122"/>
      <c r="C71" s="123" t="s">
        <v>91</v>
      </c>
      <c r="D71" s="123" t="s">
        <v>92</v>
      </c>
      <c r="E71" s="121" t="s">
        <v>93</v>
      </c>
      <c r="F71" s="124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30" customFormat="1" ht="16.5" customHeight="1">
      <c r="A72" s="125" t="s">
        <v>94</v>
      </c>
      <c r="B72" s="126"/>
      <c r="C72" s="127" t="s">
        <v>95</v>
      </c>
      <c r="D72" s="40">
        <v>2672.9</v>
      </c>
      <c r="E72" s="125" t="s">
        <v>58</v>
      </c>
      <c r="F72" s="126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30" customFormat="1" ht="16.5" customHeight="1">
      <c r="A73" s="128" t="s">
        <v>96</v>
      </c>
      <c r="B73" s="129"/>
      <c r="C73" s="127" t="s">
        <v>97</v>
      </c>
      <c r="D73" s="40">
        <v>1531.59</v>
      </c>
      <c r="E73" s="128" t="s">
        <v>58</v>
      </c>
      <c r="F73" s="129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 ht="16.5" customHeight="1">
      <c r="A74" s="128" t="s">
        <v>98</v>
      </c>
      <c r="B74" s="129"/>
      <c r="C74" s="127" t="s">
        <v>97</v>
      </c>
      <c r="D74" s="40">
        <v>8222.16</v>
      </c>
      <c r="E74" s="128" t="s">
        <v>58</v>
      </c>
      <c r="F74" s="129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30" customFormat="1">
      <c r="A75" s="128" t="s">
        <v>99</v>
      </c>
      <c r="B75" s="129"/>
      <c r="C75" s="127" t="s">
        <v>97</v>
      </c>
      <c r="D75" s="40">
        <v>1791.67</v>
      </c>
      <c r="E75" s="128" t="s">
        <v>58</v>
      </c>
      <c r="F75" s="129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>
      <c r="A76" s="128" t="s">
        <v>100</v>
      </c>
      <c r="B76" s="129"/>
      <c r="C76" s="127" t="s">
        <v>101</v>
      </c>
      <c r="D76" s="40">
        <v>2376.5</v>
      </c>
      <c r="E76" s="128" t="s">
        <v>58</v>
      </c>
      <c r="F76" s="129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t="16.5" customHeight="1">
      <c r="A77" s="128" t="s">
        <v>102</v>
      </c>
      <c r="B77" s="129"/>
      <c r="C77" s="127" t="s">
        <v>103</v>
      </c>
      <c r="D77" s="40">
        <v>9425.49</v>
      </c>
      <c r="E77" s="128" t="s">
        <v>58</v>
      </c>
      <c r="F77" s="129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>
      <c r="A78" s="128" t="s">
        <v>104</v>
      </c>
      <c r="B78" s="129"/>
      <c r="C78" s="127" t="s">
        <v>103</v>
      </c>
      <c r="D78" s="40">
        <v>688.21</v>
      </c>
      <c r="E78" s="128" t="s">
        <v>58</v>
      </c>
      <c r="F78" s="129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>
      <c r="A79" s="128" t="s">
        <v>99</v>
      </c>
      <c r="B79" s="129"/>
      <c r="C79" s="127" t="s">
        <v>105</v>
      </c>
      <c r="D79" s="40">
        <v>1539.91</v>
      </c>
      <c r="E79" s="128" t="s">
        <v>58</v>
      </c>
      <c r="F79" s="129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>
      <c r="A80" s="128" t="s">
        <v>106</v>
      </c>
      <c r="B80" s="129"/>
      <c r="C80" s="127" t="s">
        <v>107</v>
      </c>
      <c r="D80" s="40">
        <v>14451.16</v>
      </c>
      <c r="E80" s="128" t="s">
        <v>58</v>
      </c>
      <c r="F80" s="129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>
      <c r="A81" s="128" t="s">
        <v>106</v>
      </c>
      <c r="B81" s="129"/>
      <c r="C81" s="127" t="s">
        <v>107</v>
      </c>
      <c r="D81" s="40">
        <v>17692.41</v>
      </c>
      <c r="E81" s="128" t="s">
        <v>58</v>
      </c>
      <c r="F81" s="129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 ht="16.5" customHeight="1">
      <c r="A82" s="128" t="s">
        <v>98</v>
      </c>
      <c r="B82" s="129"/>
      <c r="C82" s="127" t="s">
        <v>108</v>
      </c>
      <c r="D82" s="40">
        <v>6405.35</v>
      </c>
      <c r="E82" s="128" t="s">
        <v>58</v>
      </c>
      <c r="F82" s="129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>
      <c r="A83" s="128" t="s">
        <v>94</v>
      </c>
      <c r="B83" s="129"/>
      <c r="C83" s="127" t="s">
        <v>108</v>
      </c>
      <c r="D83" s="40">
        <v>3110.11</v>
      </c>
      <c r="E83" s="128" t="s">
        <v>58</v>
      </c>
      <c r="F83" s="129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>
      <c r="A84" s="128" t="s">
        <v>109</v>
      </c>
      <c r="B84" s="129"/>
      <c r="C84" s="127" t="s">
        <v>108</v>
      </c>
      <c r="D84" s="40">
        <v>6470.56</v>
      </c>
      <c r="E84" s="128" t="s">
        <v>58</v>
      </c>
      <c r="F84" s="129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>
      <c r="A85" s="128" t="s">
        <v>110</v>
      </c>
      <c r="B85" s="129"/>
      <c r="C85" s="127" t="s">
        <v>108</v>
      </c>
      <c r="D85" s="40">
        <v>7090.43</v>
      </c>
      <c r="E85" s="128" t="s">
        <v>58</v>
      </c>
      <c r="F85" s="129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>
      <c r="A86" s="128" t="s">
        <v>111</v>
      </c>
      <c r="B86" s="129"/>
      <c r="C86" s="127" t="s">
        <v>112</v>
      </c>
      <c r="D86" s="40">
        <v>12035.54</v>
      </c>
      <c r="E86" s="128" t="s">
        <v>58</v>
      </c>
      <c r="F86" s="129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>
      <c r="A87" s="128" t="s">
        <v>113</v>
      </c>
      <c r="B87" s="129"/>
      <c r="C87" s="127" t="s">
        <v>112</v>
      </c>
      <c r="D87" s="40">
        <v>7658.58</v>
      </c>
      <c r="E87" s="128" t="s">
        <v>58</v>
      </c>
      <c r="F87" s="129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>
      <c r="A88" s="128" t="s">
        <v>114</v>
      </c>
      <c r="B88" s="129"/>
      <c r="C88" s="127" t="s">
        <v>115</v>
      </c>
      <c r="D88" s="40">
        <v>525806.86</v>
      </c>
      <c r="E88" s="128" t="s">
        <v>58</v>
      </c>
      <c r="F88" s="129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>
      <c r="A89" s="128" t="s">
        <v>116</v>
      </c>
      <c r="B89" s="129"/>
      <c r="C89" s="127" t="s">
        <v>115</v>
      </c>
      <c r="D89" s="40">
        <v>4975.45</v>
      </c>
      <c r="E89" s="128" t="s">
        <v>58</v>
      </c>
      <c r="F89" s="129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>
      <c r="A90" s="128" t="s">
        <v>117</v>
      </c>
      <c r="B90" s="129"/>
      <c r="C90" s="127" t="s">
        <v>118</v>
      </c>
      <c r="D90" s="40">
        <v>14619.08</v>
      </c>
      <c r="E90" s="128" t="s">
        <v>119</v>
      </c>
      <c r="F90" s="129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ht="16.5" customHeight="1">
      <c r="A91" s="128" t="s">
        <v>120</v>
      </c>
      <c r="B91" s="129"/>
      <c r="C91" s="127" t="s">
        <v>118</v>
      </c>
      <c r="D91" s="40">
        <v>1801.12</v>
      </c>
      <c r="E91" s="128" t="s">
        <v>58</v>
      </c>
      <c r="F91" s="129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>
      <c r="A92" s="128" t="s">
        <v>120</v>
      </c>
      <c r="B92" s="129"/>
      <c r="C92" s="127" t="s">
        <v>118</v>
      </c>
      <c r="D92" s="40">
        <v>1778.88</v>
      </c>
      <c r="E92" s="128" t="s">
        <v>58</v>
      </c>
      <c r="F92" s="129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ht="17.25" thickBot="1">
      <c r="A93" s="130" t="s">
        <v>102</v>
      </c>
      <c r="B93" s="131"/>
      <c r="C93" s="127" t="s">
        <v>118</v>
      </c>
      <c r="D93" s="40">
        <v>3775.71</v>
      </c>
      <c r="E93" s="130" t="s">
        <v>58</v>
      </c>
      <c r="F93" s="131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54" customFormat="1" ht="17.25" thickBot="1">
      <c r="A94" s="132" t="s">
        <v>52</v>
      </c>
      <c r="B94" s="133"/>
      <c r="C94" s="134"/>
      <c r="D94" s="135">
        <v>655919.67000000004</v>
      </c>
      <c r="E94" s="136"/>
      <c r="F94" s="137"/>
      <c r="G94" s="49"/>
      <c r="H94" s="49"/>
      <c r="I94" s="50"/>
      <c r="J94" s="51"/>
      <c r="K94" s="51"/>
      <c r="L94" s="52"/>
      <c r="M94" s="53"/>
      <c r="N94" s="53"/>
      <c r="O94" s="51"/>
      <c r="P94" s="51"/>
    </row>
    <row r="95" spans="1:16" s="30" customFormat="1" ht="17.25" customHeight="1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>
      <c r="A96" s="120" t="s">
        <v>121</v>
      </c>
      <c r="B96" s="120"/>
      <c r="C96" s="120"/>
      <c r="D96" s="120"/>
      <c r="E96" s="120"/>
      <c r="F96" s="120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ht="15" customHeight="1" thickBot="1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ht="33.75" thickBot="1">
      <c r="A98" s="138" t="s">
        <v>90</v>
      </c>
      <c r="B98" s="139"/>
      <c r="C98" s="56" t="s">
        <v>91</v>
      </c>
      <c r="D98" s="56" t="s">
        <v>92</v>
      </c>
      <c r="E98" s="139" t="s">
        <v>93</v>
      </c>
      <c r="F98" s="140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ht="16.5" customHeight="1">
      <c r="A99" s="141" t="s">
        <v>122</v>
      </c>
      <c r="B99" s="126"/>
      <c r="C99" s="23" t="s">
        <v>115</v>
      </c>
      <c r="D99" s="36">
        <v>68779.649999999994</v>
      </c>
      <c r="E99" s="125" t="s">
        <v>58</v>
      </c>
      <c r="F99" s="142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ht="18.75" customHeight="1" thickBot="1">
      <c r="A100" s="143" t="s">
        <v>123</v>
      </c>
      <c r="B100" s="131"/>
      <c r="C100" s="144" t="s">
        <v>118</v>
      </c>
      <c r="D100" s="43">
        <v>45011.35</v>
      </c>
      <c r="E100" s="145" t="s">
        <v>119</v>
      </c>
      <c r="F100" s="146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54" customFormat="1" ht="17.25" thickBot="1">
      <c r="A101" s="132" t="s">
        <v>52</v>
      </c>
      <c r="B101" s="133"/>
      <c r="C101" s="134"/>
      <c r="D101" s="135">
        <v>113791</v>
      </c>
      <c r="E101" s="136"/>
      <c r="F101" s="137"/>
      <c r="G101" s="49"/>
      <c r="H101" s="49"/>
      <c r="I101" s="50"/>
      <c r="J101" s="51"/>
      <c r="K101" s="51"/>
      <c r="L101" s="52"/>
      <c r="M101" s="53"/>
      <c r="N101" s="53"/>
      <c r="O101" s="51"/>
      <c r="P101" s="51"/>
    </row>
    <row r="102" spans="1:16" s="30" customFormat="1">
      <c r="A102" s="25"/>
      <c r="B102" s="147"/>
      <c r="C102" s="147"/>
      <c r="D102" s="148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>
      <c r="A103" s="120" t="s">
        <v>124</v>
      </c>
      <c r="B103" s="120"/>
      <c r="C103" s="120"/>
      <c r="D103" s="120"/>
      <c r="E103" s="120"/>
      <c r="F103" s="120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>
      <c r="A104" s="25"/>
      <c r="B104" s="25"/>
      <c r="C104" s="25"/>
      <c r="D104" s="25"/>
      <c r="E104" s="25" t="s">
        <v>92</v>
      </c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>
      <c r="A105" s="48" t="s">
        <v>125</v>
      </c>
      <c r="B105" s="48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>
      <c r="A106" s="48" t="s">
        <v>126</v>
      </c>
      <c r="B106" s="48"/>
      <c r="C106" s="25"/>
      <c r="D106" s="25"/>
      <c r="E106" s="47">
        <f>D67</f>
        <v>278944.34716</v>
      </c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>
      <c r="A107" s="149" t="s">
        <v>127</v>
      </c>
      <c r="B107" s="149"/>
      <c r="C107" s="25"/>
      <c r="D107" s="25"/>
      <c r="E107" s="47">
        <f>C38*0.1</f>
        <v>3494.3580000000002</v>
      </c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ht="10.5" customHeight="1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ht="10.5" customHeight="1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ht="10.5" customHeight="1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>
      <c r="A111" s="48" t="s">
        <v>128</v>
      </c>
      <c r="B111" s="48"/>
      <c r="C111" s="48"/>
      <c r="E111" s="25"/>
      <c r="F111" s="25" t="s">
        <v>129</v>
      </c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>
      <c r="A114" s="25" t="s">
        <v>130</v>
      </c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>
      <c r="A116" s="25" t="s">
        <v>131</v>
      </c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>
      <c r="A165" s="25"/>
      <c r="B165" s="25"/>
      <c r="C165" s="25"/>
      <c r="D165" s="25"/>
      <c r="E165" s="25"/>
      <c r="F165" s="25"/>
      <c r="G165" s="25"/>
      <c r="H165" s="25"/>
      <c r="I165" s="26"/>
      <c r="J165" s="27"/>
      <c r="K165" s="27"/>
      <c r="L165" s="28"/>
      <c r="M165" s="29"/>
      <c r="N165" s="29"/>
      <c r="O165" s="27"/>
      <c r="P165" s="27"/>
    </row>
    <row r="166" spans="1:16" s="30" customFormat="1">
      <c r="A166" s="25"/>
      <c r="B166" s="25"/>
      <c r="C166" s="25"/>
      <c r="D166" s="25"/>
      <c r="E166" s="25"/>
      <c r="F166" s="25"/>
      <c r="G166" s="25"/>
      <c r="H166" s="25"/>
      <c r="I166" s="26"/>
      <c r="J166" s="27"/>
      <c r="K166" s="27"/>
      <c r="L166" s="28"/>
      <c r="M166" s="29"/>
      <c r="N166" s="29"/>
      <c r="O166" s="27"/>
      <c r="P166" s="27"/>
    </row>
    <row r="167" spans="1:16" s="30" customFormat="1">
      <c r="A167" s="25"/>
      <c r="B167" s="25"/>
      <c r="C167" s="25"/>
      <c r="D167" s="25"/>
      <c r="E167" s="25"/>
      <c r="F167" s="25"/>
      <c r="G167" s="25"/>
      <c r="H167" s="25"/>
      <c r="I167" s="26"/>
      <c r="J167" s="27"/>
      <c r="K167" s="27"/>
      <c r="L167" s="28"/>
      <c r="M167" s="29"/>
      <c r="N167" s="29"/>
      <c r="O167" s="27"/>
      <c r="P167" s="27"/>
    </row>
    <row r="168" spans="1:16" s="30" customFormat="1">
      <c r="A168" s="25"/>
      <c r="B168" s="25"/>
      <c r="C168" s="25"/>
      <c r="D168" s="25"/>
      <c r="E168" s="25"/>
      <c r="F168" s="25"/>
      <c r="G168" s="25"/>
      <c r="H168" s="25"/>
      <c r="I168" s="26"/>
      <c r="J168" s="27"/>
      <c r="K168" s="27"/>
      <c r="L168" s="28"/>
      <c r="M168" s="29"/>
      <c r="N168" s="29"/>
      <c r="O168" s="27"/>
      <c r="P168" s="27"/>
    </row>
    <row r="169" spans="1:16" s="30" customFormat="1">
      <c r="A169" s="25"/>
      <c r="B169" s="25"/>
      <c r="C169" s="25"/>
      <c r="D169" s="25"/>
      <c r="E169" s="25"/>
      <c r="F169" s="25"/>
      <c r="G169" s="25"/>
      <c r="H169" s="25"/>
      <c r="I169" s="26"/>
      <c r="J169" s="27"/>
      <c r="K169" s="27"/>
      <c r="L169" s="28"/>
      <c r="M169" s="29"/>
      <c r="N169" s="29"/>
      <c r="O169" s="27"/>
      <c r="P169" s="27"/>
    </row>
    <row r="170" spans="1:16" s="30" customFormat="1">
      <c r="A170" s="25"/>
      <c r="B170" s="25"/>
      <c r="C170" s="25"/>
      <c r="D170" s="25"/>
      <c r="E170" s="25"/>
      <c r="F170" s="25"/>
      <c r="G170" s="25"/>
      <c r="H170" s="25"/>
      <c r="I170" s="26"/>
      <c r="J170" s="27"/>
      <c r="K170" s="27"/>
      <c r="L170" s="28"/>
      <c r="M170" s="29"/>
      <c r="N170" s="29"/>
      <c r="O170" s="27"/>
      <c r="P170" s="27"/>
    </row>
    <row r="171" spans="1:16" s="30" customFormat="1">
      <c r="A171" s="25"/>
      <c r="B171" s="25"/>
      <c r="C171" s="25"/>
      <c r="D171" s="25"/>
      <c r="E171" s="25"/>
      <c r="F171" s="25"/>
      <c r="G171" s="25"/>
      <c r="H171" s="25"/>
      <c r="I171" s="26"/>
      <c r="J171" s="27"/>
      <c r="K171" s="27"/>
      <c r="L171" s="28"/>
      <c r="M171" s="29"/>
      <c r="N171" s="29"/>
      <c r="O171" s="27"/>
      <c r="P171" s="27"/>
    </row>
    <row r="172" spans="1:16" s="30" customFormat="1">
      <c r="A172" s="25"/>
      <c r="B172" s="25"/>
      <c r="C172" s="25"/>
      <c r="D172" s="25"/>
      <c r="E172" s="25"/>
      <c r="F172" s="25"/>
      <c r="G172" s="25"/>
      <c r="H172" s="25"/>
      <c r="I172" s="26"/>
      <c r="J172" s="27"/>
      <c r="K172" s="27"/>
      <c r="L172" s="28"/>
      <c r="M172" s="29"/>
      <c r="N172" s="29"/>
      <c r="O172" s="27"/>
      <c r="P172" s="27"/>
    </row>
    <row r="173" spans="1:16" s="30" customFormat="1">
      <c r="A173" s="25"/>
      <c r="B173" s="25"/>
      <c r="C173" s="25"/>
      <c r="D173" s="25"/>
      <c r="E173" s="25"/>
      <c r="F173" s="25"/>
      <c r="G173" s="25"/>
      <c r="H173" s="25"/>
      <c r="I173" s="26"/>
      <c r="J173" s="27"/>
      <c r="K173" s="27"/>
      <c r="L173" s="28"/>
      <c r="M173" s="29"/>
      <c r="N173" s="29"/>
      <c r="O173" s="27"/>
      <c r="P173" s="27"/>
    </row>
    <row r="174" spans="1:16" s="30" customFormat="1">
      <c r="A174" s="25"/>
      <c r="B174" s="25"/>
      <c r="C174" s="25"/>
      <c r="D174" s="25"/>
      <c r="E174" s="25"/>
      <c r="F174" s="25"/>
      <c r="G174" s="25"/>
      <c r="H174" s="25"/>
      <c r="I174" s="26"/>
      <c r="J174" s="27"/>
      <c r="K174" s="27"/>
      <c r="L174" s="28"/>
      <c r="M174" s="29"/>
      <c r="N174" s="29"/>
      <c r="O174" s="27"/>
      <c r="P174" s="27"/>
    </row>
    <row r="175" spans="1:16" s="30" customFormat="1">
      <c r="A175" s="25"/>
      <c r="B175" s="25"/>
      <c r="C175" s="25"/>
      <c r="D175" s="25"/>
      <c r="E175" s="25"/>
      <c r="F175" s="25"/>
      <c r="G175" s="25"/>
      <c r="H175" s="25"/>
      <c r="I175" s="26"/>
      <c r="J175" s="27"/>
      <c r="K175" s="27"/>
      <c r="L175" s="28"/>
      <c r="M175" s="29"/>
      <c r="N175" s="29"/>
      <c r="O175" s="27"/>
      <c r="P175" s="27"/>
    </row>
    <row r="176" spans="1:16" s="30" customFormat="1">
      <c r="A176" s="25"/>
      <c r="B176" s="25"/>
      <c r="C176" s="25"/>
      <c r="D176" s="25"/>
      <c r="E176" s="25"/>
      <c r="F176" s="25"/>
      <c r="G176" s="25"/>
      <c r="H176" s="25"/>
      <c r="I176" s="26"/>
      <c r="J176" s="27"/>
      <c r="K176" s="27"/>
      <c r="L176" s="28"/>
      <c r="M176" s="29"/>
      <c r="N176" s="29"/>
      <c r="O176" s="27"/>
      <c r="P176" s="27"/>
    </row>
    <row r="177" spans="1:16" s="30" customFormat="1">
      <c r="A177" s="25"/>
      <c r="B177" s="25"/>
      <c r="C177" s="25"/>
      <c r="D177" s="25"/>
      <c r="E177" s="25"/>
      <c r="F177" s="25"/>
      <c r="G177" s="25"/>
      <c r="H177" s="25"/>
      <c r="I177" s="26"/>
      <c r="J177" s="27"/>
      <c r="K177" s="27"/>
      <c r="L177" s="28"/>
      <c r="M177" s="29"/>
      <c r="N177" s="29"/>
      <c r="O177" s="27"/>
      <c r="P177" s="27"/>
    </row>
    <row r="178" spans="1:16" s="30" customFormat="1">
      <c r="A178" s="25"/>
      <c r="B178" s="25"/>
      <c r="C178" s="25"/>
      <c r="D178" s="25"/>
      <c r="E178" s="25"/>
      <c r="F178" s="25"/>
      <c r="G178" s="25"/>
      <c r="H178" s="25"/>
      <c r="I178" s="26"/>
      <c r="J178" s="27"/>
      <c r="K178" s="27"/>
      <c r="L178" s="28"/>
      <c r="M178" s="29"/>
      <c r="N178" s="29"/>
      <c r="O178" s="27"/>
      <c r="P178" s="27"/>
    </row>
    <row r="179" spans="1:16" s="30" customFormat="1">
      <c r="A179" s="25"/>
      <c r="B179" s="25"/>
      <c r="C179" s="25"/>
      <c r="D179" s="25"/>
      <c r="E179" s="25"/>
      <c r="F179" s="25"/>
      <c r="G179" s="25"/>
      <c r="H179" s="25"/>
      <c r="I179" s="26"/>
      <c r="J179" s="27"/>
      <c r="K179" s="27"/>
      <c r="L179" s="28"/>
      <c r="M179" s="29"/>
      <c r="N179" s="29"/>
      <c r="O179" s="27"/>
      <c r="P179" s="27"/>
    </row>
    <row r="180" spans="1:16" s="30" customFormat="1">
      <c r="A180" s="25"/>
      <c r="B180" s="25"/>
      <c r="C180" s="25"/>
      <c r="D180" s="25"/>
      <c r="E180" s="25"/>
      <c r="F180" s="25"/>
      <c r="G180" s="25"/>
      <c r="H180" s="25"/>
      <c r="I180" s="26"/>
      <c r="J180" s="27"/>
      <c r="K180" s="27"/>
      <c r="L180" s="28"/>
      <c r="M180" s="29"/>
      <c r="N180" s="29"/>
      <c r="O180" s="27"/>
      <c r="P180" s="27"/>
    </row>
    <row r="181" spans="1:16" s="30" customFormat="1">
      <c r="A181" s="25"/>
      <c r="B181" s="25"/>
      <c r="C181" s="25"/>
      <c r="D181" s="25"/>
      <c r="E181" s="25"/>
      <c r="F181" s="25"/>
      <c r="G181" s="25"/>
      <c r="H181" s="25"/>
      <c r="I181" s="26"/>
      <c r="J181" s="27"/>
      <c r="K181" s="27"/>
      <c r="L181" s="28"/>
      <c r="M181" s="29"/>
      <c r="N181" s="29"/>
      <c r="O181" s="27"/>
      <c r="P181" s="27"/>
    </row>
    <row r="182" spans="1:16" s="30" customFormat="1">
      <c r="A182" s="25"/>
      <c r="B182" s="25"/>
      <c r="C182" s="25"/>
      <c r="D182" s="25"/>
      <c r="E182" s="25"/>
      <c r="F182" s="25"/>
      <c r="G182" s="25"/>
      <c r="H182" s="25"/>
      <c r="I182" s="26"/>
      <c r="J182" s="27"/>
      <c r="K182" s="27"/>
      <c r="L182" s="28"/>
      <c r="M182" s="29"/>
      <c r="N182" s="29"/>
      <c r="O182" s="27"/>
      <c r="P182" s="27"/>
    </row>
    <row r="183" spans="1:16" s="30" customFormat="1">
      <c r="I183" s="27"/>
      <c r="J183" s="27"/>
      <c r="K183" s="27"/>
      <c r="L183" s="28"/>
      <c r="M183" s="29"/>
      <c r="N183" s="29"/>
      <c r="O183" s="27"/>
      <c r="P183" s="27"/>
    </row>
    <row r="184" spans="1:16" s="30" customFormat="1">
      <c r="I184" s="27"/>
      <c r="J184" s="27"/>
      <c r="K184" s="27"/>
      <c r="L184" s="28"/>
      <c r="M184" s="29"/>
      <c r="N184" s="29"/>
      <c r="O184" s="27"/>
      <c r="P184" s="27"/>
    </row>
    <row r="185" spans="1:16" s="30" customFormat="1">
      <c r="I185" s="27"/>
      <c r="J185" s="27"/>
      <c r="K185" s="27"/>
      <c r="L185" s="28"/>
      <c r="M185" s="29"/>
      <c r="N185" s="29"/>
      <c r="O185" s="27"/>
      <c r="P185" s="27"/>
    </row>
    <row r="186" spans="1:16" s="30" customFormat="1">
      <c r="I186" s="27"/>
      <c r="J186" s="27"/>
      <c r="K186" s="27"/>
      <c r="L186" s="28"/>
      <c r="M186" s="29"/>
      <c r="N186" s="29"/>
      <c r="O186" s="27"/>
      <c r="P186" s="27"/>
    </row>
    <row r="187" spans="1:16" s="30" customFormat="1">
      <c r="I187" s="27"/>
      <c r="J187" s="27"/>
      <c r="K187" s="27"/>
      <c r="L187" s="28"/>
      <c r="M187" s="29"/>
      <c r="N187" s="29"/>
      <c r="O187" s="27"/>
      <c r="P187" s="27"/>
    </row>
    <row r="188" spans="1:16" s="30" customFormat="1">
      <c r="I188" s="27"/>
      <c r="J188" s="27"/>
      <c r="K188" s="27"/>
      <c r="L188" s="28"/>
      <c r="M188" s="29"/>
      <c r="N188" s="29"/>
      <c r="O188" s="27"/>
      <c r="P188" s="27"/>
    </row>
    <row r="189" spans="1:16" s="30" customFormat="1">
      <c r="I189" s="27"/>
      <c r="J189" s="27"/>
      <c r="K189" s="27"/>
      <c r="L189" s="28"/>
      <c r="M189" s="29"/>
      <c r="N189" s="29"/>
      <c r="O189" s="27"/>
      <c r="P189" s="27"/>
    </row>
    <row r="190" spans="1:16" s="30" customFormat="1">
      <c r="I190" s="27"/>
      <c r="J190" s="27"/>
      <c r="K190" s="27"/>
      <c r="L190" s="28"/>
      <c r="M190" s="29"/>
      <c r="N190" s="29"/>
      <c r="O190" s="27"/>
      <c r="P190" s="27"/>
    </row>
    <row r="191" spans="1:16" s="30" customFormat="1">
      <c r="I191" s="27"/>
      <c r="J191" s="27"/>
      <c r="K191" s="27"/>
      <c r="L191" s="28"/>
      <c r="M191" s="29"/>
      <c r="N191" s="29"/>
      <c r="O191" s="27"/>
      <c r="P191" s="27"/>
    </row>
    <row r="192" spans="1:16" s="30" customFormat="1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>
      <c r="I437" s="27"/>
      <c r="J437" s="27"/>
      <c r="K437" s="27"/>
      <c r="L437" s="28"/>
      <c r="M437" s="29"/>
      <c r="N437" s="29"/>
      <c r="O437" s="27"/>
      <c r="P437" s="27"/>
    </row>
    <row r="438" spans="9:16" s="30" customFormat="1">
      <c r="I438" s="27"/>
      <c r="J438" s="27"/>
      <c r="K438" s="27"/>
      <c r="L438" s="28"/>
      <c r="M438" s="29"/>
      <c r="N438" s="29"/>
      <c r="O438" s="27"/>
      <c r="P438" s="27"/>
    </row>
    <row r="439" spans="9:16" s="30" customFormat="1">
      <c r="I439" s="27"/>
      <c r="J439" s="27"/>
      <c r="K439" s="27"/>
      <c r="L439" s="28"/>
      <c r="M439" s="29"/>
      <c r="N439" s="29"/>
      <c r="O439" s="27"/>
      <c r="P439" s="27"/>
    </row>
    <row r="440" spans="9:16" s="30" customFormat="1">
      <c r="I440" s="27"/>
      <c r="J440" s="27"/>
      <c r="K440" s="27"/>
      <c r="L440" s="28"/>
      <c r="M440" s="29"/>
      <c r="N440" s="29"/>
      <c r="O440" s="27"/>
      <c r="P440" s="27"/>
    </row>
    <row r="441" spans="9:16" s="30" customFormat="1">
      <c r="I441" s="27"/>
      <c r="J441" s="27"/>
      <c r="K441" s="27"/>
      <c r="L441" s="28"/>
      <c r="M441" s="29"/>
      <c r="N441" s="29"/>
      <c r="O441" s="27"/>
      <c r="P441" s="27"/>
    </row>
    <row r="442" spans="9:16" s="30" customFormat="1">
      <c r="I442" s="27"/>
      <c r="J442" s="27"/>
      <c r="K442" s="27"/>
      <c r="L442" s="28"/>
      <c r="M442" s="29"/>
      <c r="N442" s="29"/>
      <c r="O442" s="27"/>
      <c r="P442" s="27"/>
    </row>
    <row r="443" spans="9:16" s="30" customFormat="1">
      <c r="I443" s="27"/>
      <c r="J443" s="27"/>
      <c r="K443" s="27"/>
      <c r="L443" s="28"/>
      <c r="M443" s="29"/>
      <c r="N443" s="29"/>
      <c r="O443" s="27"/>
      <c r="P443" s="27"/>
    </row>
    <row r="444" spans="9:16" s="30" customFormat="1">
      <c r="I444" s="27"/>
      <c r="J444" s="27"/>
      <c r="K444" s="27"/>
      <c r="L444" s="28"/>
      <c r="M444" s="29"/>
      <c r="N444" s="29"/>
      <c r="O444" s="27"/>
      <c r="P444" s="27"/>
    </row>
    <row r="445" spans="9:16" s="30" customFormat="1">
      <c r="I445" s="27"/>
      <c r="J445" s="27"/>
      <c r="K445" s="27"/>
      <c r="L445" s="28"/>
      <c r="M445" s="29"/>
      <c r="N445" s="29"/>
      <c r="O445" s="27"/>
      <c r="P445" s="27"/>
    </row>
    <row r="446" spans="9:16" s="30" customFormat="1">
      <c r="I446" s="27"/>
      <c r="J446" s="27"/>
      <c r="K446" s="27"/>
      <c r="L446" s="28"/>
      <c r="M446" s="29"/>
      <c r="N446" s="29"/>
      <c r="O446" s="27"/>
      <c r="P446" s="27"/>
    </row>
    <row r="447" spans="9:16" s="30" customFormat="1">
      <c r="I447" s="27"/>
      <c r="J447" s="27"/>
      <c r="K447" s="27"/>
      <c r="L447" s="28"/>
      <c r="M447" s="29"/>
      <c r="N447" s="29"/>
      <c r="O447" s="27"/>
      <c r="P447" s="27"/>
    </row>
    <row r="448" spans="9:16" s="30" customFormat="1">
      <c r="I448" s="27"/>
      <c r="J448" s="27"/>
      <c r="K448" s="27"/>
      <c r="L448" s="28"/>
      <c r="M448" s="29"/>
      <c r="N448" s="29"/>
      <c r="O448" s="27"/>
      <c r="P448" s="27"/>
    </row>
    <row r="449" spans="9:16" s="30" customFormat="1">
      <c r="I449" s="27"/>
      <c r="J449" s="27"/>
      <c r="K449" s="27"/>
      <c r="L449" s="28"/>
      <c r="M449" s="29"/>
      <c r="N449" s="29"/>
      <c r="O449" s="27"/>
      <c r="P449" s="27"/>
    </row>
    <row r="450" spans="9:16" s="30" customFormat="1">
      <c r="I450" s="27"/>
      <c r="J450" s="27"/>
      <c r="K450" s="27"/>
      <c r="L450" s="28"/>
      <c r="M450" s="29"/>
      <c r="N450" s="29"/>
      <c r="O450" s="27"/>
      <c r="P450" s="27"/>
    </row>
    <row r="451" spans="9:16" s="30" customFormat="1">
      <c r="I451" s="27"/>
      <c r="J451" s="27"/>
      <c r="K451" s="27"/>
      <c r="L451" s="28"/>
      <c r="M451" s="29"/>
      <c r="N451" s="29"/>
      <c r="O451" s="27"/>
      <c r="P451" s="27"/>
    </row>
    <row r="452" spans="9:16" s="30" customFormat="1">
      <c r="I452" s="27"/>
      <c r="J452" s="27"/>
      <c r="K452" s="27"/>
      <c r="L452" s="28"/>
      <c r="M452" s="29"/>
      <c r="N452" s="29"/>
      <c r="O452" s="27"/>
      <c r="P452" s="27"/>
    </row>
    <row r="453" spans="9:16" s="30" customFormat="1">
      <c r="I453" s="27"/>
      <c r="J453" s="27"/>
      <c r="K453" s="27"/>
      <c r="L453" s="28"/>
      <c r="M453" s="29"/>
      <c r="N453" s="29"/>
      <c r="O453" s="27"/>
      <c r="P453" s="27"/>
    </row>
    <row r="454" spans="9:16" s="30" customFormat="1">
      <c r="I454" s="27"/>
      <c r="J454" s="27"/>
      <c r="K454" s="27"/>
      <c r="L454" s="28"/>
      <c r="M454" s="29"/>
      <c r="N454" s="29"/>
      <c r="O454" s="27"/>
      <c r="P454" s="27"/>
    </row>
    <row r="455" spans="9:16" s="30" customFormat="1">
      <c r="I455" s="27"/>
      <c r="J455" s="27"/>
      <c r="K455" s="27"/>
      <c r="L455" s="28"/>
      <c r="M455" s="29"/>
      <c r="N455" s="29"/>
      <c r="O455" s="27"/>
      <c r="P455" s="27"/>
    </row>
  </sheetData>
  <mergeCells count="67">
    <mergeCell ref="A103:F103"/>
    <mergeCell ref="A105:B105"/>
    <mergeCell ref="A106:B106"/>
    <mergeCell ref="A111:C111"/>
    <mergeCell ref="A96:F96"/>
    <mergeCell ref="A98:B98"/>
    <mergeCell ref="E98:F98"/>
    <mergeCell ref="A101:B101"/>
    <mergeCell ref="E101:F101"/>
    <mergeCell ref="B102:C102"/>
    <mergeCell ref="A66:C66"/>
    <mergeCell ref="A67:C67"/>
    <mergeCell ref="A69:F69"/>
    <mergeCell ref="A71:B71"/>
    <mergeCell ref="E71:F71"/>
    <mergeCell ref="A94:B94"/>
    <mergeCell ref="E94:F94"/>
    <mergeCell ref="A63:C63"/>
    <mergeCell ref="D63:E63"/>
    <mergeCell ref="A64:C64"/>
    <mergeCell ref="D64:E64"/>
    <mergeCell ref="A65:C65"/>
    <mergeCell ref="D65:E65"/>
    <mergeCell ref="A60:C60"/>
    <mergeCell ref="D60:E60"/>
    <mergeCell ref="A61:C61"/>
    <mergeCell ref="D61:E61"/>
    <mergeCell ref="A62:C62"/>
    <mergeCell ref="D62:E62"/>
    <mergeCell ref="A56:C56"/>
    <mergeCell ref="D56:E56"/>
    <mergeCell ref="A57:C57"/>
    <mergeCell ref="D57:E57"/>
    <mergeCell ref="A58:C59"/>
    <mergeCell ref="D58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29:G29"/>
    <mergeCell ref="A40:G40"/>
    <mergeCell ref="A41:E41"/>
    <mergeCell ref="A45:C45"/>
    <mergeCell ref="D45:E45"/>
    <mergeCell ref="A46:C46"/>
    <mergeCell ref="D46:E46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59" orientation="portrait" r:id="rId1"/>
  <rowBreaks count="1" manualBreakCount="1">
    <brk id="5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 2_2  2а кат</vt:lpstr>
      <vt:lpstr>'усил  2_2  2а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2017-03-27T10:25:26Z</dcterms:created>
  <dcterms:modified xsi:type="dcterms:W3CDTF">2017-03-27T10:25:43Z</dcterms:modified>
</cp:coreProperties>
</file>