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Усил 4_2 кат" sheetId="1" r:id="rId1"/>
  </sheets>
  <externalReferences>
    <externalReference r:id="rId2"/>
  </externalReferences>
  <definedNames>
    <definedName name="_xlnm.Print_Area" localSheetId="0">'Усил 4_2 кат'!$A$1:$G$104</definedName>
  </definedNames>
  <calcPr calcId="125725"/>
</workbook>
</file>

<file path=xl/calcChain.xml><?xml version="1.0" encoding="utf-8"?>
<calcChain xmlns="http://schemas.openxmlformats.org/spreadsheetml/2006/main">
  <c r="E95" i="1"/>
  <c r="E94"/>
  <c r="D89"/>
  <c r="D66"/>
  <c r="D65"/>
  <c r="D64" s="1"/>
  <c r="D43" s="1"/>
  <c r="E41"/>
  <c r="F26"/>
  <c r="E26"/>
  <c r="G25"/>
  <c r="F25"/>
  <c r="E25"/>
  <c r="G24"/>
  <c r="F24"/>
  <c r="E24"/>
  <c r="F23"/>
  <c r="E23"/>
  <c r="D55" l="1"/>
  <c r="D62"/>
</calcChain>
</file>

<file path=xl/sharedStrings.xml><?xml version="1.0" encoding="utf-8"?>
<sst xmlns="http://schemas.openxmlformats.org/spreadsheetml/2006/main" count="153" uniqueCount="118">
  <si>
    <t>О Т Ч Е Т  о  выполнении договора управления</t>
  </si>
  <si>
    <t>ОАО "ДК Нижегородского района"</t>
  </si>
  <si>
    <t>за 2016 год</t>
  </si>
  <si>
    <t>ул.Усилова дом № 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</si>
  <si>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</si>
  <si>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</si>
  <si>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</si>
  <si>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</si>
  <si>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</si>
  <si>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</si>
  <si>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</si>
  <si>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</si>
  <si>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</si>
  <si>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16.09.2012г.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</si>
  <si>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</si>
  <si>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</si>
  <si>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</si>
  <si>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</si>
  <si>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</si>
  <si>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</si>
  <si>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</si>
  <si>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</si>
  <si>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</si>
  <si>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</si>
  <si>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</si>
  <si>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01.01.2016г. с учетом прошлых лет</t>
  </si>
  <si>
    <t>за текущий год</t>
  </si>
  <si>
    <t>по состоянию на конец отчетного  года</t>
  </si>
  <si>
    <t>без учета денежных средств за 2008-2015г.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</si>
  <si>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</si>
  <si>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</si>
  <si>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</si>
  <si>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</si>
  <si>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</si>
  <si>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</si>
  <si>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</si>
  <si>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</si>
  <si>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</si>
  <si>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</si>
  <si>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</si>
  <si>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802КО от 01.09.2012</t>
  </si>
  <si>
    <t>ООО "ЛифтБорд-НН"</t>
  </si>
  <si>
    <t>№ 12-106И от 09.12.2010</t>
  </si>
  <si>
    <t>ПАО "МТС"</t>
  </si>
  <si>
    <t>№ 02/11ДНР от 01.04.2011</t>
  </si>
  <si>
    <t>ПАО "ВымпелКом"</t>
  </si>
  <si>
    <t>№ 978КО от 01.08.2013</t>
  </si>
  <si>
    <t>ООО РА "МОСТ"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</si>
  <si>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</si>
  <si>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</si>
  <si>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</si>
  <si>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</si>
  <si>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</si>
  <si>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</si>
  <si>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"Усиловский"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</si>
  <si>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</si>
  <si>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</si>
  <si>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</si>
  <si>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"Нижегородтепломонтаж"; "Газпром газораспределение Нижний Новгород"</t>
  </si>
  <si>
    <t>Контрольная проверка дымоходов и вентканалов, вызов к клиенту</t>
  </si>
  <si>
    <t>ООО "Спецсервис"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</si>
  <si>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</si>
  <si>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"Городская лифтовая компания-1",  ООО "Промтехэксперт"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</si>
  <si>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</si>
  <si>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</si>
  <si>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</si>
  <si>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</si>
  <si>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Прочие работы по содержанию общего имущества мкд</t>
  </si>
  <si>
    <t>Дератизация и дезинсекция подвальных помещений</t>
  </si>
  <si>
    <t>ООО "Гиперион"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</si>
  <si>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</si>
  <si>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</si>
  <si>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"ГородН", ООО "Форест"</t>
  </si>
  <si>
    <t>Уборка придомовой территории: уборка мусора из контейнерных площадок, уборка территории</t>
  </si>
  <si>
    <t>ООО "ГородН"</t>
  </si>
  <si>
    <t>Прочие работы по благоустройству</t>
  </si>
  <si>
    <t>Обслуживание мусоропроводов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</si>
  <si>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</si>
  <si>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</si>
  <si>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</si>
  <si>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</si>
  <si>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</si>
  <si>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</si>
  <si>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</si>
  <si>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</si>
  <si>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</si>
  <si>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</si>
  <si>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</si>
  <si>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</si>
  <si>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</si>
  <si>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</si>
  <si>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Замена кармана мусоропровода </t>
  </si>
  <si>
    <t>Январь 2016 г.</t>
  </si>
  <si>
    <t xml:space="preserve">Ремонт системы ХВС, ГВС </t>
  </si>
  <si>
    <t xml:space="preserve">Замена полотенцесушителей </t>
  </si>
  <si>
    <t>Март 2016 г.</t>
  </si>
  <si>
    <t xml:space="preserve">Ремонт системы ГВС </t>
  </si>
  <si>
    <t>Апрель 2016 г.</t>
  </si>
  <si>
    <t xml:space="preserve">Замена датчиков движения </t>
  </si>
  <si>
    <t>Июль 2016 г.</t>
  </si>
  <si>
    <t xml:space="preserve">Ремонт стояка ХВС, ГВС </t>
  </si>
  <si>
    <t>Август 2016 г.</t>
  </si>
  <si>
    <t xml:space="preserve">Замена участка стояка ГВС </t>
  </si>
  <si>
    <t>Июнь 2016 г.</t>
  </si>
  <si>
    <t xml:space="preserve">Ремонт ливневой канализации </t>
  </si>
  <si>
    <t xml:space="preserve">Ремонт кровли </t>
  </si>
  <si>
    <t>Октябрь 2016 г.</t>
  </si>
  <si>
    <t>Ноябрь 2016 г.</t>
  </si>
  <si>
    <t>3. КАПИТАЛЬНЫЙ РЕМОНТ</t>
  </si>
  <si>
    <t>Не проводился</t>
  </si>
  <si>
    <t>4.  УПРАВЛЕНИЕ МНОГОКВАРТРИНЫМ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</si>
  <si>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</si>
  <si>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</si>
  <si>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</si>
  <si>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Генеральный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</si>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</sst>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6" fillId="0" borderId="0"/>
    <xf numFmtId="0" fontId="26" fillId="0" borderId="0"/>
  </cellStyleXfs>
  <cellXfs count="15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4" fillId="0" borderId="0" xfId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64" fontId="12" fillId="0" borderId="0" xfId="1" applyFont="1" applyFill="1" applyBorder="1"/>
    <xf numFmtId="16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vertical="top"/>
    </xf>
    <xf numFmtId="0" fontId="3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6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justify" vertical="top"/>
    </xf>
    <xf numFmtId="0" fontId="14" fillId="0" borderId="8" xfId="0" applyFont="1" applyFill="1" applyBorder="1" applyAlignment="1">
      <alignment horizontal="justify" vertical="top"/>
    </xf>
    <xf numFmtId="0" fontId="3" fillId="0" borderId="9" xfId="0" applyFont="1" applyFill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164" fontId="3" fillId="0" borderId="10" xfId="1" applyFont="1" applyFill="1" applyBorder="1" applyAlignment="1">
      <alignment horizontal="justify" vertical="top"/>
    </xf>
    <xf numFmtId="39" fontId="3" fillId="0" borderId="10" xfId="1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justify" vertical="top"/>
    </xf>
    <xf numFmtId="164" fontId="3" fillId="0" borderId="12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7" xfId="1" applyNumberFormat="1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justify" vertical="top"/>
    </xf>
    <xf numFmtId="0" fontId="3" fillId="0" borderId="15" xfId="0" applyFont="1" applyFill="1" applyBorder="1" applyAlignment="1">
      <alignment horizontal="justify" vertical="top"/>
    </xf>
    <xf numFmtId="0" fontId="3" fillId="0" borderId="16" xfId="0" applyFont="1" applyFill="1" applyBorder="1" applyAlignment="1">
      <alignment horizontal="justify" vertical="top"/>
    </xf>
    <xf numFmtId="0" fontId="3" fillId="0" borderId="17" xfId="0" applyFont="1" applyFill="1" applyBorder="1" applyAlignment="1">
      <alignment horizontal="justify" vertical="top"/>
    </xf>
    <xf numFmtId="0" fontId="16" fillId="0" borderId="12" xfId="0" applyFont="1" applyFill="1" applyBorder="1" applyAlignment="1">
      <alignment horizontal="justify" vertical="top"/>
    </xf>
    <xf numFmtId="164" fontId="16" fillId="0" borderId="12" xfId="1" applyFont="1" applyFill="1" applyBorder="1" applyAlignment="1">
      <alignment horizontal="fill" vertical="center"/>
    </xf>
    <xf numFmtId="164" fontId="17" fillId="0" borderId="12" xfId="1" applyFont="1" applyFill="1" applyBorder="1" applyAlignment="1">
      <alignment horizontal="fill" vertical="center"/>
    </xf>
    <xf numFmtId="0" fontId="17" fillId="0" borderId="0" xfId="0" applyFont="1" applyFill="1" applyAlignment="1">
      <alignment horizontal="justify" vertical="top"/>
    </xf>
    <xf numFmtId="0" fontId="17" fillId="0" borderId="0" xfId="0" applyFont="1" applyFill="1" applyAlignment="1">
      <alignment horizontal="justify" vertical="center"/>
    </xf>
    <xf numFmtId="0" fontId="17" fillId="0" borderId="12" xfId="0" applyFont="1" applyFill="1" applyBorder="1" applyAlignment="1">
      <alignment horizontal="justify" vertical="top"/>
    </xf>
    <xf numFmtId="164" fontId="18" fillId="0" borderId="12" xfId="1" applyFont="1" applyFill="1" applyBorder="1" applyAlignment="1">
      <alignment horizontal="fill" vertical="center"/>
    </xf>
    <xf numFmtId="0" fontId="18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164" fontId="5" fillId="0" borderId="0" xfId="1" applyFont="1" applyFill="1" applyAlignment="1">
      <alignment horizontal="justify" vertical="center"/>
    </xf>
    <xf numFmtId="0" fontId="18" fillId="0" borderId="0" xfId="0" applyFont="1" applyFill="1" applyAlignment="1">
      <alignment horizontal="justify" vertical="center"/>
    </xf>
    <xf numFmtId="0" fontId="19" fillId="0" borderId="18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/>
    </xf>
    <xf numFmtId="164" fontId="9" fillId="0" borderId="19" xfId="0" applyNumberFormat="1" applyFont="1" applyFill="1" applyBorder="1" applyAlignment="1">
      <alignment horizontal="center" vertical="top"/>
    </xf>
    <xf numFmtId="0" fontId="19" fillId="0" borderId="19" xfId="0" applyFont="1" applyFill="1" applyBorder="1" applyAlignment="1">
      <alignment horizontal="justify" vertical="top"/>
    </xf>
    <xf numFmtId="164" fontId="19" fillId="0" borderId="20" xfId="0" applyNumberFormat="1" applyFont="1" applyFill="1" applyBorder="1" applyAlignment="1">
      <alignment horizontal="justify" vertical="top"/>
    </xf>
    <xf numFmtId="164" fontId="17" fillId="0" borderId="0" xfId="1" applyFont="1" applyFill="1" applyAlignment="1">
      <alignment horizontal="justify" vertical="center"/>
    </xf>
    <xf numFmtId="0" fontId="17" fillId="0" borderId="0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justify" vertical="top"/>
    </xf>
    <xf numFmtId="164" fontId="17" fillId="0" borderId="0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/>
    </xf>
    <xf numFmtId="0" fontId="20" fillId="0" borderId="0" xfId="0" applyFont="1" applyFill="1" applyAlignment="1">
      <alignment vertical="top"/>
    </xf>
    <xf numFmtId="164" fontId="20" fillId="0" borderId="21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justify" vertical="center"/>
    </xf>
    <xf numFmtId="0" fontId="3" fillId="0" borderId="0" xfId="0" applyFont="1" applyFill="1" applyAlignment="1">
      <alignment horizontal="center" vertical="top"/>
    </xf>
    <xf numFmtId="0" fontId="21" fillId="0" borderId="22" xfId="0" applyFont="1" applyFill="1" applyBorder="1" applyAlignment="1">
      <alignment horizontal="left" vertical="top"/>
    </xf>
    <xf numFmtId="0" fontId="21" fillId="0" borderId="23" xfId="0" applyFont="1" applyFill="1" applyBorder="1" applyAlignment="1">
      <alignment horizontal="left" vertical="top"/>
    </xf>
    <xf numFmtId="0" fontId="21" fillId="0" borderId="24" xfId="0" applyFont="1" applyFill="1" applyBorder="1" applyAlignment="1">
      <alignment horizontal="left" vertical="top"/>
    </xf>
    <xf numFmtId="164" fontId="22" fillId="0" borderId="9" xfId="1" applyFont="1" applyFill="1" applyBorder="1" applyAlignment="1">
      <alignment horizontal="center" vertical="top"/>
    </xf>
    <xf numFmtId="164" fontId="22" fillId="0" borderId="5" xfId="1" applyFont="1" applyFill="1" applyBorder="1" applyAlignment="1">
      <alignment horizontal="center" vertical="top"/>
    </xf>
    <xf numFmtId="0" fontId="23" fillId="0" borderId="0" xfId="0" applyFont="1" applyFill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5" fillId="0" borderId="9" xfId="0" applyFont="1" applyFill="1" applyBorder="1" applyAlignment="1">
      <alignment horizontal="justify" vertical="center"/>
    </xf>
    <xf numFmtId="0" fontId="15" fillId="0" borderId="2" xfId="0" applyFont="1" applyFill="1" applyBorder="1" applyAlignment="1">
      <alignment horizontal="justify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justify" vertical="center"/>
    </xf>
    <xf numFmtId="0" fontId="15" fillId="0" borderId="11" xfId="0" applyFont="1" applyFill="1" applyBorder="1" applyAlignment="1">
      <alignment horizontal="justify" vertical="top"/>
    </xf>
    <xf numFmtId="0" fontId="15" fillId="0" borderId="12" xfId="0" applyFont="1" applyFill="1" applyBorder="1" applyAlignment="1">
      <alignment horizontal="justify" vertical="top"/>
    </xf>
    <xf numFmtId="0" fontId="15" fillId="0" borderId="1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top"/>
    </xf>
    <xf numFmtId="0" fontId="15" fillId="0" borderId="11" xfId="0" applyFont="1" applyFill="1" applyBorder="1" applyAlignment="1">
      <alignment horizontal="left" vertical="center"/>
    </xf>
    <xf numFmtId="164" fontId="24" fillId="0" borderId="11" xfId="1" applyFont="1" applyFill="1" applyBorder="1" applyAlignment="1">
      <alignment horizontal="center" vertical="center"/>
    </xf>
    <xf numFmtId="164" fontId="24" fillId="0" borderId="25" xfId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164" fontId="25" fillId="0" borderId="11" xfId="0" applyNumberFormat="1" applyFont="1" applyFill="1" applyBorder="1" applyAlignment="1">
      <alignment horizontal="center"/>
    </xf>
    <xf numFmtId="164" fontId="25" fillId="0" borderId="25" xfId="0" applyNumberFormat="1" applyFont="1" applyFill="1" applyBorder="1" applyAlignment="1">
      <alignment horizontal="center"/>
    </xf>
    <xf numFmtId="0" fontId="23" fillId="0" borderId="0" xfId="0" applyFont="1" applyFill="1"/>
    <xf numFmtId="164" fontId="3" fillId="0" borderId="0" xfId="1" applyFont="1" applyFill="1"/>
    <xf numFmtId="164" fontId="3" fillId="0" borderId="12" xfId="1" applyFont="1" applyFill="1" applyBorder="1" applyAlignment="1">
      <alignment horizontal="justify" vertical="center"/>
    </xf>
    <xf numFmtId="0" fontId="15" fillId="0" borderId="25" xfId="0" applyFont="1" applyFill="1" applyBorder="1" applyAlignment="1">
      <alignment vertical="center"/>
    </xf>
    <xf numFmtId="0" fontId="23" fillId="0" borderId="0" xfId="0" applyFont="1" applyFill="1" applyAlignment="1">
      <alignment horizontal="justify" vertical="top"/>
    </xf>
    <xf numFmtId="0" fontId="15" fillId="0" borderId="13" xfId="0" applyFont="1" applyFill="1" applyBorder="1" applyAlignment="1">
      <alignment horizontal="justify" vertical="center"/>
    </xf>
    <xf numFmtId="0" fontId="15" fillId="0" borderId="7" xfId="0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top"/>
    </xf>
    <xf numFmtId="0" fontId="20" fillId="0" borderId="0" xfId="0" applyFont="1" applyFill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vertical="top"/>
    </xf>
    <xf numFmtId="0" fontId="3" fillId="0" borderId="27" xfId="0" applyFont="1" applyFill="1" applyBorder="1" applyAlignment="1">
      <alignment vertical="top"/>
    </xf>
    <xf numFmtId="0" fontId="3" fillId="0" borderId="12" xfId="0" applyFont="1" applyFill="1" applyBorder="1" applyAlignment="1">
      <alignment horizontal="justify" vertical="top"/>
    </xf>
    <xf numFmtId="0" fontId="3" fillId="0" borderId="28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/>
    </xf>
    <xf numFmtId="0" fontId="3" fillId="0" borderId="30" xfId="0" applyFont="1" applyFill="1" applyBorder="1" applyAlignment="1">
      <alignment vertical="top"/>
    </xf>
    <xf numFmtId="0" fontId="3" fillId="0" borderId="31" xfId="0" applyFont="1" applyFill="1" applyBorder="1" applyAlignment="1">
      <alignment vertical="top"/>
    </xf>
    <xf numFmtId="0" fontId="3" fillId="0" borderId="32" xfId="0" applyFont="1" applyFill="1" applyBorder="1" applyAlignment="1">
      <alignment vertical="top"/>
    </xf>
    <xf numFmtId="0" fontId="3" fillId="0" borderId="33" xfId="0" applyFont="1" applyFill="1" applyBorder="1" applyAlignment="1">
      <alignment vertical="top"/>
    </xf>
    <xf numFmtId="0" fontId="3" fillId="0" borderId="34" xfId="0" applyFont="1" applyFill="1" applyBorder="1" applyAlignment="1">
      <alignment horizontal="left" vertical="top"/>
    </xf>
    <xf numFmtId="0" fontId="3" fillId="0" borderId="35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164" fontId="3" fillId="0" borderId="36" xfId="1" applyFont="1" applyFill="1" applyBorder="1" applyAlignment="1">
      <alignment horizontal="center" vertical="top"/>
    </xf>
    <xf numFmtId="0" fontId="3" fillId="0" borderId="36" xfId="0" applyFont="1" applyFill="1" applyBorder="1" applyAlignment="1">
      <alignment horizontal="left" vertical="top"/>
    </xf>
    <xf numFmtId="0" fontId="3" fillId="0" borderId="37" xfId="0" applyFont="1" applyFill="1" applyBorder="1" applyAlignment="1">
      <alignment horizontal="left" vertical="top"/>
    </xf>
    <xf numFmtId="0" fontId="3" fillId="0" borderId="34" xfId="0" applyFont="1" applyFill="1" applyBorder="1" applyAlignment="1">
      <alignment horizontal="center" vertical="top"/>
    </xf>
    <xf numFmtId="0" fontId="3" fillId="0" borderId="35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justify" vertical="top"/>
    </xf>
    <xf numFmtId="0" fontId="3" fillId="0" borderId="36" xfId="0" applyFont="1" applyFill="1" applyBorder="1" applyAlignment="1">
      <alignment horizontal="justify" vertical="top"/>
    </xf>
    <xf numFmtId="0" fontId="3" fillId="0" borderId="37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justify" vertical="top"/>
    </xf>
    <xf numFmtId="0" fontId="3" fillId="0" borderId="23" xfId="0" applyFont="1" applyFill="1" applyBorder="1" applyAlignment="1">
      <alignment horizontal="right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Fill="1" applyAlignment="1">
      <alignment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81;%20&#1086;&#1073;&#1084;&#1077;&#1085;/&#1044;&#1083;&#1103;%20&#1052;&#1072;&#1088;&#1082;&#1077;&#1083;&#1086;&#1074;&#1086;&#1081;%20&#1053;&#1072;&#1089;&#1090;&#1080;/&#1086;&#1090;&#1095;&#1077;&#1090;&#1099;%202016/&#1040;&#1075;&#1072;&#1092;&#1086;&#1085;%20&#1054;&#1058;&#1063;&#1045;&#1058;&#1067;%2037%20&#1076;&#1086;&#1084;&#1086;&#1074;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_2 кат"/>
      <sheetName val="Лопат 10  1 кат"/>
      <sheetName val="Нижегородская 3 4 кат"/>
      <sheetName val="Провиант  20   2 кат"/>
      <sheetName val="Родионова, 11_2 кат"/>
      <sheetName val="% старый"/>
      <sheetName val="% для расчета 20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E6">
            <v>5.1048394004282658</v>
          </cell>
        </row>
        <row r="7">
          <cell r="E7">
            <v>50.525995717344742</v>
          </cell>
        </row>
        <row r="8">
          <cell r="E8">
            <v>44.36916488222699</v>
          </cell>
        </row>
      </sheetData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P448"/>
  <sheetViews>
    <sheetView tabSelected="1" view="pageBreakPreview" zoomScaleNormal="100" zoomScaleSheetLayoutView="100" workbookViewId="0">
      <selection activeCell="G8" sqref="G8"/>
    </sheetView>
  </sheetViews>
  <sheetFormatPr defaultColWidth="9.140625" defaultRowHeight="16.5"/>
  <cols>
    <col min="1" max="1" width="21" style="2" customWidth="1"/>
    <col min="2" max="2" width="17.7109375" style="2" customWidth="1"/>
    <col min="3" max="3" width="15.85546875" style="2" customWidth="1"/>
    <col min="4" max="4" width="13.5703125" style="2" customWidth="1"/>
    <col min="5" max="5" width="19" style="2" customWidth="1"/>
    <col min="6" max="6" width="16" style="2" bestFit="1" customWidth="1"/>
    <col min="7" max="7" width="19.5703125" style="2" customWidth="1"/>
    <col min="8" max="8" width="13.140625" style="2" bestFit="1" customWidth="1"/>
    <col min="9" max="9" width="3.28515625" style="3" customWidth="1"/>
    <col min="10" max="10" width="10.285156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>
      <c r="A2" s="1" t="s">
        <v>0</v>
      </c>
      <c r="B2" s="1"/>
      <c r="C2" s="1"/>
      <c r="D2" s="1"/>
      <c r="E2" s="1"/>
      <c r="F2" s="1"/>
      <c r="G2" s="1"/>
    </row>
    <row r="3" spans="1:16" s="7" customFormat="1" ht="18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>
      <c r="A7" s="14" t="s">
        <v>4</v>
      </c>
      <c r="B7" s="15">
        <v>1982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>
      <c r="A8" s="14" t="s">
        <v>6</v>
      </c>
      <c r="B8" s="16">
        <v>5595.4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>
      <c r="A12" s="14" t="s">
        <v>11</v>
      </c>
      <c r="D12" s="14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>
      <c r="A13" s="14" t="s">
        <v>13</v>
      </c>
      <c r="I13" s="3"/>
      <c r="J13" s="17"/>
      <c r="K13" s="3"/>
      <c r="L13" s="4"/>
      <c r="M13" s="5"/>
      <c r="N13" s="5"/>
      <c r="O13" s="3"/>
      <c r="P13" s="3"/>
    </row>
    <row r="15" spans="1:16">
      <c r="A15" s="2" t="s">
        <v>14</v>
      </c>
      <c r="P15" s="17"/>
    </row>
    <row r="16" spans="1:16">
      <c r="A16" s="2" t="s">
        <v>15</v>
      </c>
      <c r="O16" s="17"/>
      <c r="P16" s="17"/>
    </row>
    <row r="17" spans="1:16">
      <c r="O17" s="17"/>
    </row>
    <row r="18" spans="1:16" ht="20.25">
      <c r="A18" s="18" t="s">
        <v>16</v>
      </c>
      <c r="B18" s="18"/>
      <c r="C18" s="18"/>
      <c r="D18" s="18"/>
      <c r="E18" s="18"/>
      <c r="F18" s="18"/>
      <c r="G18" s="18"/>
      <c r="O18" s="17"/>
    </row>
    <row r="19" spans="1:16" s="14" customFormat="1" ht="15.7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>
      <c r="O20" s="17"/>
    </row>
    <row r="21" spans="1:16" s="30" customFormat="1" ht="49.5">
      <c r="A21" s="19" t="s">
        <v>18</v>
      </c>
      <c r="B21" s="20" t="s">
        <v>19</v>
      </c>
      <c r="C21" s="20" t="s">
        <v>20</v>
      </c>
      <c r="D21" s="21" t="s">
        <v>21</v>
      </c>
      <c r="E21" s="22"/>
      <c r="F21" s="23" t="s">
        <v>22</v>
      </c>
      <c r="G21" s="24" t="s">
        <v>23</v>
      </c>
      <c r="H21" s="25"/>
      <c r="I21" s="26"/>
      <c r="J21" s="27"/>
      <c r="K21" s="27"/>
      <c r="L21" s="28"/>
      <c r="M21" s="29"/>
      <c r="N21" s="29"/>
      <c r="O21" s="27"/>
      <c r="P21" s="27"/>
    </row>
    <row r="22" spans="1:16" s="27" customFormat="1" ht="38.25" customHeight="1" thickBot="1">
      <c r="A22" s="31"/>
      <c r="B22" s="32" t="s">
        <v>24</v>
      </c>
      <c r="C22" s="32" t="s">
        <v>24</v>
      </c>
      <c r="D22" s="33" t="s">
        <v>25</v>
      </c>
      <c r="E22" s="32" t="s">
        <v>26</v>
      </c>
      <c r="F22" s="33" t="s">
        <v>27</v>
      </c>
      <c r="G22" s="34" t="s">
        <v>28</v>
      </c>
      <c r="H22" s="26"/>
      <c r="I22" s="26"/>
      <c r="L22" s="28"/>
      <c r="M22" s="29"/>
      <c r="N22" s="29"/>
    </row>
    <row r="23" spans="1:16" s="30" customFormat="1" ht="33">
      <c r="A23" s="35" t="s">
        <v>29</v>
      </c>
      <c r="B23" s="36">
        <v>1566903.23</v>
      </c>
      <c r="C23" s="36">
        <v>1505713.7538175953</v>
      </c>
      <c r="D23" s="36">
        <v>175230.5</v>
      </c>
      <c r="E23" s="37">
        <f>B23-C23</f>
        <v>61189.476182404673</v>
      </c>
      <c r="F23" s="37">
        <f>D23+B23-C23</f>
        <v>236419.97618240467</v>
      </c>
      <c r="G23" s="38">
        <v>0</v>
      </c>
      <c r="H23" s="25"/>
      <c r="I23" s="26"/>
      <c r="J23" s="27"/>
      <c r="K23" s="27"/>
      <c r="L23" s="28"/>
      <c r="M23" s="29"/>
      <c r="N23" s="29"/>
      <c r="O23" s="27"/>
      <c r="P23" s="27"/>
    </row>
    <row r="24" spans="1:16" s="30" customFormat="1">
      <c r="A24" s="39" t="s">
        <v>30</v>
      </c>
      <c r="B24" s="40">
        <v>376792.73</v>
      </c>
      <c r="C24" s="40">
        <v>362101.36</v>
      </c>
      <c r="D24" s="40">
        <v>40721.960000000021</v>
      </c>
      <c r="E24" s="40">
        <f t="shared" ref="E24:E26" si="0">B24-C24</f>
        <v>14691.369999999995</v>
      </c>
      <c r="F24" s="40">
        <f>D24+B24-C24</f>
        <v>55413.330000000016</v>
      </c>
      <c r="G24" s="41">
        <f>C24-D83</f>
        <v>280582.19999999995</v>
      </c>
      <c r="H24" s="25"/>
      <c r="I24" s="26"/>
      <c r="J24" s="27"/>
      <c r="K24" s="27"/>
      <c r="L24" s="28"/>
      <c r="M24" s="29"/>
      <c r="N24" s="29"/>
      <c r="O24" s="27"/>
      <c r="P24" s="27"/>
    </row>
    <row r="25" spans="1:16" s="30" customFormat="1">
      <c r="A25" s="39" t="s">
        <v>31</v>
      </c>
      <c r="B25" s="40">
        <v>0</v>
      </c>
      <c r="C25" s="40">
        <v>249.42</v>
      </c>
      <c r="D25" s="40">
        <v>-456.91000000000349</v>
      </c>
      <c r="E25" s="40">
        <f t="shared" si="0"/>
        <v>-249.42</v>
      </c>
      <c r="F25" s="40">
        <f>D25+B25-C25</f>
        <v>-706.33000000000345</v>
      </c>
      <c r="G25" s="41">
        <f>C25-D89</f>
        <v>249.42</v>
      </c>
      <c r="H25" s="25"/>
      <c r="I25" s="26"/>
      <c r="J25" s="27"/>
      <c r="K25" s="27"/>
      <c r="L25" s="28"/>
      <c r="M25" s="29"/>
      <c r="N25" s="29"/>
      <c r="O25" s="27"/>
      <c r="P25" s="27"/>
    </row>
    <row r="26" spans="1:16" s="30" customFormat="1" ht="17.25" thickBot="1">
      <c r="A26" s="42" t="s">
        <v>32</v>
      </c>
      <c r="B26" s="43">
        <v>126830.72</v>
      </c>
      <c r="C26" s="43">
        <v>121877.82618240463</v>
      </c>
      <c r="D26" s="43">
        <v>9865</v>
      </c>
      <c r="E26" s="43">
        <f t="shared" si="0"/>
        <v>4952.8938175953663</v>
      </c>
      <c r="F26" s="43">
        <f>D26+B26-C26</f>
        <v>14817.893817595366</v>
      </c>
      <c r="G26" s="44">
        <v>0</v>
      </c>
      <c r="H26" s="25"/>
      <c r="I26" s="26"/>
      <c r="J26" s="27"/>
      <c r="K26" s="27"/>
      <c r="L26" s="28"/>
      <c r="M26" s="29"/>
      <c r="N26" s="29"/>
      <c r="O26" s="27"/>
      <c r="P26" s="27"/>
    </row>
    <row r="27" spans="1:16" s="30" customFormat="1">
      <c r="A27" s="45" t="s">
        <v>33</v>
      </c>
      <c r="B27" s="45"/>
      <c r="C27" s="45"/>
      <c r="D27" s="25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>
      <c r="A28" s="46"/>
      <c r="B28" s="46"/>
      <c r="C28" s="47"/>
      <c r="D28" s="25"/>
      <c r="E28" s="25"/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54" customFormat="1">
      <c r="A29" s="48" t="s">
        <v>34</v>
      </c>
      <c r="B29" s="48"/>
      <c r="C29" s="48"/>
      <c r="D29" s="48"/>
      <c r="E29" s="48"/>
      <c r="F29" s="48"/>
      <c r="G29" s="48"/>
      <c r="H29" s="49"/>
      <c r="I29" s="50"/>
      <c r="J29" s="51"/>
      <c r="K29" s="51"/>
      <c r="L29" s="52"/>
      <c r="M29" s="53"/>
      <c r="N29" s="53"/>
      <c r="O29" s="51"/>
      <c r="P29" s="51"/>
    </row>
    <row r="30" spans="1:16" s="30" customFormat="1" ht="17.25" thickBot="1">
      <c r="A30" s="25"/>
      <c r="B30" s="25"/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9"/>
      <c r="N30" s="29"/>
      <c r="O30" s="27"/>
      <c r="P30" s="27"/>
    </row>
    <row r="31" spans="1:16" s="30" customFormat="1" ht="49.5">
      <c r="A31" s="55" t="s">
        <v>35</v>
      </c>
      <c r="B31" s="56" t="s">
        <v>36</v>
      </c>
      <c r="C31" s="56" t="s">
        <v>37</v>
      </c>
      <c r="D31" s="57" t="s">
        <v>38</v>
      </c>
      <c r="E31" s="58" t="s">
        <v>39</v>
      </c>
      <c r="F31" s="25"/>
      <c r="G31" s="25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63" customFormat="1" ht="24" customHeight="1">
      <c r="A32" s="59" t="s">
        <v>40</v>
      </c>
      <c r="B32" s="59" t="s">
        <v>41</v>
      </c>
      <c r="C32" s="60">
        <v>3847.0030085820904</v>
      </c>
      <c r="D32" s="61">
        <v>0</v>
      </c>
      <c r="E32" s="61">
        <v>0</v>
      </c>
      <c r="F32" s="62"/>
      <c r="G32" s="62"/>
      <c r="H32" s="62"/>
      <c r="I32" s="26"/>
      <c r="J32" s="27"/>
      <c r="K32" s="27"/>
      <c r="L32" s="28"/>
      <c r="M32" s="29"/>
      <c r="N32" s="29"/>
      <c r="O32" s="27"/>
      <c r="P32" s="27"/>
    </row>
    <row r="33" spans="1:16" s="69" customFormat="1" ht="12.75">
      <c r="A33" s="64" t="s">
        <v>42</v>
      </c>
      <c r="B33" s="64" t="s">
        <v>43</v>
      </c>
      <c r="C33" s="60">
        <v>5929.61</v>
      </c>
      <c r="D33" s="65">
        <v>0</v>
      </c>
      <c r="E33" s="65">
        <v>0</v>
      </c>
      <c r="F33" s="66"/>
      <c r="G33" s="66"/>
      <c r="H33" s="66"/>
      <c r="I33" s="67"/>
      <c r="J33" s="28"/>
      <c r="K33" s="28"/>
      <c r="L33" s="28"/>
      <c r="M33" s="68"/>
      <c r="N33" s="68"/>
      <c r="O33" s="28"/>
      <c r="P33" s="28"/>
    </row>
    <row r="34" spans="1:16" s="63" customFormat="1" ht="12.75">
      <c r="A34" s="59" t="s">
        <v>44</v>
      </c>
      <c r="B34" s="59" t="s">
        <v>45</v>
      </c>
      <c r="C34" s="60">
        <v>2970</v>
      </c>
      <c r="D34" s="61">
        <v>0</v>
      </c>
      <c r="E34" s="61">
        <v>0</v>
      </c>
      <c r="F34" s="62"/>
      <c r="G34" s="62"/>
      <c r="H34" s="62"/>
      <c r="I34" s="26"/>
      <c r="J34" s="27"/>
      <c r="K34" s="27"/>
      <c r="L34" s="28"/>
      <c r="M34" s="29"/>
      <c r="N34" s="29"/>
      <c r="O34" s="27"/>
      <c r="P34" s="27"/>
    </row>
    <row r="35" spans="1:16" s="63" customFormat="1" ht="13.5" thickBot="1">
      <c r="A35" s="59" t="s">
        <v>46</v>
      </c>
      <c r="B35" s="59" t="s">
        <v>47</v>
      </c>
      <c r="C35" s="60">
        <v>534.59999999999991</v>
      </c>
      <c r="D35" s="61">
        <v>0</v>
      </c>
      <c r="E35" s="61">
        <v>0</v>
      </c>
      <c r="F35" s="62"/>
      <c r="G35" s="62"/>
      <c r="H35" s="62"/>
      <c r="I35" s="26"/>
      <c r="J35" s="27"/>
      <c r="K35" s="27"/>
      <c r="L35" s="28"/>
      <c r="M35" s="29"/>
      <c r="N35" s="29"/>
      <c r="O35" s="27"/>
      <c r="P35" s="27"/>
    </row>
    <row r="36" spans="1:16" s="63" customFormat="1" ht="17.25" thickBot="1">
      <c r="A36" s="70" t="s">
        <v>48</v>
      </c>
      <c r="B36" s="71"/>
      <c r="C36" s="72">
        <v>13281.21</v>
      </c>
      <c r="D36" s="73"/>
      <c r="E36" s="74">
        <v>0</v>
      </c>
      <c r="F36" s="62"/>
      <c r="G36" s="62"/>
      <c r="H36" s="62"/>
      <c r="I36" s="62"/>
      <c r="L36" s="69"/>
      <c r="M36" s="75"/>
      <c r="N36" s="75"/>
    </row>
    <row r="37" spans="1:16" s="63" customFormat="1" ht="12.75">
      <c r="A37" s="76"/>
      <c r="B37" s="77"/>
      <c r="C37" s="77"/>
      <c r="D37" s="77"/>
      <c r="E37" s="78"/>
      <c r="F37" s="62"/>
      <c r="G37" s="62"/>
      <c r="H37" s="62"/>
      <c r="I37" s="26"/>
      <c r="J37" s="27"/>
      <c r="K37" s="27"/>
      <c r="L37" s="28"/>
      <c r="M37" s="29"/>
      <c r="N37" s="29"/>
      <c r="O37" s="27"/>
      <c r="P37" s="27"/>
    </row>
    <row r="38" spans="1:16" s="30" customFormat="1" ht="20.25">
      <c r="A38" s="79" t="s">
        <v>49</v>
      </c>
      <c r="B38" s="79"/>
      <c r="C38" s="79"/>
      <c r="D38" s="79"/>
      <c r="E38" s="79"/>
      <c r="F38" s="79"/>
      <c r="G38" s="79"/>
      <c r="H38" s="25"/>
      <c r="I38" s="26"/>
      <c r="J38" s="27"/>
      <c r="K38" s="27"/>
      <c r="L38" s="28"/>
      <c r="M38" s="29"/>
      <c r="N38" s="29"/>
      <c r="O38" s="27"/>
      <c r="P38" s="27"/>
    </row>
    <row r="39" spans="1:16" s="30" customFormat="1" ht="42.75" customHeight="1">
      <c r="A39" s="80" t="s">
        <v>50</v>
      </c>
      <c r="B39" s="80"/>
      <c r="C39" s="80"/>
      <c r="D39" s="80"/>
      <c r="E39" s="80"/>
      <c r="F39" s="25"/>
      <c r="G39" s="25"/>
      <c r="H39" s="25"/>
      <c r="I39" s="26"/>
      <c r="J39" s="27"/>
      <c r="K39" s="27"/>
      <c r="L39" s="28"/>
      <c r="M39" s="29"/>
      <c r="N39" s="29"/>
      <c r="O39" s="27"/>
      <c r="P39" s="27"/>
    </row>
    <row r="40" spans="1:16" s="30" customFormat="1" ht="17.25" thickBot="1">
      <c r="A40" s="25"/>
      <c r="B40" s="25"/>
      <c r="C40" s="25"/>
      <c r="D40" s="25"/>
      <c r="E40" s="25"/>
      <c r="F40" s="25"/>
      <c r="G40" s="25"/>
      <c r="H40" s="25"/>
      <c r="I40" s="26"/>
      <c r="J40" s="27"/>
      <c r="K40" s="27"/>
      <c r="L40" s="28"/>
      <c r="M40" s="29"/>
      <c r="N40" s="29"/>
      <c r="O40" s="27"/>
      <c r="P40" s="27"/>
    </row>
    <row r="41" spans="1:16" s="30" customFormat="1" ht="17.25" thickBot="1">
      <c r="A41" s="81" t="s">
        <v>51</v>
      </c>
      <c r="B41" s="81"/>
      <c r="C41" s="81"/>
      <c r="D41" s="81"/>
      <c r="E41" s="82">
        <f>B23+B26</f>
        <v>1693733.95</v>
      </c>
      <c r="F41" s="25"/>
      <c r="G41" s="25"/>
      <c r="H41" s="47"/>
      <c r="I41" s="26"/>
      <c r="J41" s="83"/>
      <c r="K41" s="27"/>
      <c r="L41" s="28"/>
      <c r="M41" s="29"/>
      <c r="N41" s="29"/>
      <c r="O41" s="27"/>
      <c r="P41" s="27"/>
    </row>
    <row r="42" spans="1:16" s="30" customFormat="1" ht="17.25" thickBot="1">
      <c r="A42" s="84"/>
      <c r="B42" s="84"/>
      <c r="C42" s="84"/>
      <c r="D42" s="84"/>
      <c r="E42" s="84"/>
      <c r="F42" s="25"/>
      <c r="G42" s="25"/>
      <c r="H42" s="25"/>
      <c r="I42" s="26"/>
      <c r="J42" s="27"/>
      <c r="K42" s="27"/>
      <c r="L42" s="28"/>
      <c r="M42" s="29"/>
      <c r="N42" s="29"/>
      <c r="O42" s="27"/>
      <c r="P42" s="27"/>
    </row>
    <row r="43" spans="1:16" s="30" customFormat="1" ht="17.25" thickBot="1">
      <c r="A43" s="85" t="s">
        <v>52</v>
      </c>
      <c r="B43" s="86"/>
      <c r="C43" s="87"/>
      <c r="D43" s="88">
        <f>(E41-D64)*'[1]% для расчета 2016'!E7/100</f>
        <v>774749.05615089287</v>
      </c>
      <c r="E43" s="89"/>
      <c r="F43" s="25"/>
      <c r="G43" s="25"/>
      <c r="H43" s="25"/>
      <c r="L43" s="90"/>
      <c r="M43" s="91"/>
      <c r="N43" s="91"/>
    </row>
    <row r="44" spans="1:16" s="30" customFormat="1" ht="72" customHeight="1">
      <c r="A44" s="92" t="s">
        <v>53</v>
      </c>
      <c r="B44" s="93"/>
      <c r="C44" s="93"/>
      <c r="D44" s="94" t="s">
        <v>54</v>
      </c>
      <c r="E44" s="95"/>
      <c r="F44" s="25"/>
      <c r="G44" s="25"/>
      <c r="H44" s="25"/>
      <c r="L44" s="90"/>
      <c r="M44" s="91"/>
      <c r="N44" s="91"/>
    </row>
    <row r="45" spans="1:16" s="30" customFormat="1" ht="51" customHeight="1">
      <c r="A45" s="96" t="s">
        <v>55</v>
      </c>
      <c r="B45" s="97"/>
      <c r="C45" s="97"/>
      <c r="D45" s="98" t="s">
        <v>54</v>
      </c>
      <c r="E45" s="99"/>
      <c r="F45" s="25"/>
      <c r="G45" s="25"/>
      <c r="H45" s="25"/>
      <c r="L45" s="90"/>
      <c r="M45" s="91"/>
      <c r="N45" s="91"/>
    </row>
    <row r="46" spans="1:16" s="30" customFormat="1" ht="39.75" customHeight="1">
      <c r="A46" s="96" t="s">
        <v>56</v>
      </c>
      <c r="B46" s="97"/>
      <c r="C46" s="97"/>
      <c r="D46" s="98" t="s">
        <v>54</v>
      </c>
      <c r="E46" s="99"/>
      <c r="F46" s="25"/>
      <c r="G46" s="25"/>
      <c r="H46" s="25"/>
      <c r="L46" s="90"/>
      <c r="M46" s="91"/>
      <c r="N46" s="91"/>
    </row>
    <row r="47" spans="1:16" s="30" customFormat="1" ht="50.25" customHeight="1">
      <c r="A47" s="96" t="s">
        <v>57</v>
      </c>
      <c r="B47" s="97"/>
      <c r="C47" s="97"/>
      <c r="D47" s="97" t="s">
        <v>58</v>
      </c>
      <c r="E47" s="100"/>
      <c r="F47" s="25"/>
      <c r="G47" s="25"/>
      <c r="H47" s="25"/>
      <c r="L47" s="90"/>
      <c r="M47" s="91"/>
      <c r="N47" s="91"/>
    </row>
    <row r="48" spans="1:16" s="30" customFormat="1" ht="37.5" customHeight="1">
      <c r="A48" s="96" t="s">
        <v>59</v>
      </c>
      <c r="B48" s="97"/>
      <c r="C48" s="97"/>
      <c r="D48" s="98" t="s">
        <v>60</v>
      </c>
      <c r="E48" s="99"/>
      <c r="F48" s="25"/>
      <c r="G48" s="25"/>
      <c r="H48" s="25"/>
      <c r="L48" s="90"/>
      <c r="M48" s="91"/>
      <c r="N48" s="91"/>
    </row>
    <row r="49" spans="1:16" s="30" customFormat="1" ht="51" customHeight="1">
      <c r="A49" s="96" t="s">
        <v>61</v>
      </c>
      <c r="B49" s="97"/>
      <c r="C49" s="97"/>
      <c r="D49" s="97" t="s">
        <v>62</v>
      </c>
      <c r="E49" s="100"/>
      <c r="F49" s="25"/>
      <c r="G49" s="25"/>
      <c r="H49" s="25"/>
      <c r="L49" s="90"/>
      <c r="M49" s="91"/>
      <c r="N49" s="91"/>
    </row>
    <row r="50" spans="1:16" s="30" customFormat="1" ht="54" customHeight="1">
      <c r="A50" s="101" t="s">
        <v>63</v>
      </c>
      <c r="B50" s="102"/>
      <c r="C50" s="102"/>
      <c r="D50" s="98" t="s">
        <v>54</v>
      </c>
      <c r="E50" s="99"/>
      <c r="F50" s="25"/>
      <c r="G50" s="25"/>
      <c r="H50" s="25"/>
      <c r="L50" s="90"/>
      <c r="M50" s="91"/>
      <c r="N50" s="91"/>
    </row>
    <row r="51" spans="1:16" s="30" customFormat="1" ht="49.5" customHeight="1">
      <c r="A51" s="101" t="s">
        <v>64</v>
      </c>
      <c r="B51" s="102"/>
      <c r="C51" s="102"/>
      <c r="D51" s="98" t="s">
        <v>54</v>
      </c>
      <c r="E51" s="99"/>
      <c r="F51" s="25"/>
      <c r="G51" s="25"/>
      <c r="H51" s="25"/>
      <c r="L51" s="90"/>
      <c r="M51" s="91"/>
      <c r="N51" s="91"/>
    </row>
    <row r="52" spans="1:16" s="30" customFormat="1" ht="31.5" customHeight="1">
      <c r="A52" s="101" t="s">
        <v>65</v>
      </c>
      <c r="B52" s="102"/>
      <c r="C52" s="102"/>
      <c r="D52" s="97" t="s">
        <v>66</v>
      </c>
      <c r="E52" s="100"/>
      <c r="F52" s="25"/>
      <c r="G52" s="25"/>
      <c r="H52" s="25"/>
      <c r="L52" s="90"/>
      <c r="M52" s="91"/>
      <c r="N52" s="91"/>
    </row>
    <row r="53" spans="1:16" s="30" customFormat="1">
      <c r="A53" s="103" t="s">
        <v>67</v>
      </c>
      <c r="B53" s="104"/>
      <c r="C53" s="104"/>
      <c r="D53" s="98" t="s">
        <v>54</v>
      </c>
      <c r="E53" s="99"/>
      <c r="F53" s="25"/>
      <c r="G53" s="25"/>
      <c r="H53" s="25"/>
      <c r="L53" s="90"/>
      <c r="M53" s="91"/>
      <c r="N53" s="91"/>
    </row>
    <row r="54" spans="1:16" s="30" customFormat="1">
      <c r="A54" s="105" t="s">
        <v>68</v>
      </c>
      <c r="B54" s="98"/>
      <c r="C54" s="98"/>
      <c r="D54" s="98" t="s">
        <v>69</v>
      </c>
      <c r="E54" s="99"/>
      <c r="F54" s="25"/>
      <c r="G54" s="25"/>
      <c r="H54" s="25"/>
      <c r="L54" s="90"/>
      <c r="M54" s="91"/>
      <c r="N54" s="91"/>
    </row>
    <row r="55" spans="1:16" s="30" customFormat="1" ht="16.5" customHeight="1">
      <c r="A55" s="96" t="s">
        <v>70</v>
      </c>
      <c r="B55" s="97"/>
      <c r="C55" s="97"/>
      <c r="D55" s="106">
        <f>(E41-D64)*'[1]% для расчета 2016'!E8/100</f>
        <v>680342.23030479217</v>
      </c>
      <c r="E55" s="107"/>
      <c r="F55" s="25"/>
      <c r="G55" s="25"/>
      <c r="H55" s="25"/>
      <c r="L55" s="90"/>
      <c r="M55" s="91"/>
      <c r="N55" s="91"/>
    </row>
    <row r="56" spans="1:16" s="30" customFormat="1" ht="16.5" customHeight="1">
      <c r="A56" s="96" t="s">
        <v>71</v>
      </c>
      <c r="B56" s="97"/>
      <c r="C56" s="97"/>
      <c r="D56" s="98" t="s">
        <v>72</v>
      </c>
      <c r="E56" s="99"/>
      <c r="F56" s="25"/>
      <c r="G56" s="25"/>
      <c r="H56" s="25"/>
      <c r="L56" s="90"/>
      <c r="M56" s="91"/>
      <c r="N56" s="91"/>
    </row>
    <row r="57" spans="1:16" s="30" customFormat="1" ht="60.75" customHeight="1">
      <c r="A57" s="96"/>
      <c r="B57" s="97"/>
      <c r="C57" s="97"/>
      <c r="D57" s="98"/>
      <c r="E57" s="99"/>
      <c r="F57" s="25"/>
      <c r="G57" s="25"/>
      <c r="H57" s="25"/>
      <c r="L57" s="90"/>
      <c r="M57" s="91"/>
      <c r="N57" s="91"/>
    </row>
    <row r="58" spans="1:16" s="30" customFormat="1" ht="36.75" customHeight="1">
      <c r="A58" s="96" t="s">
        <v>73</v>
      </c>
      <c r="B58" s="97"/>
      <c r="C58" s="97"/>
      <c r="D58" s="97" t="s">
        <v>74</v>
      </c>
      <c r="E58" s="100"/>
      <c r="F58" s="25"/>
      <c r="G58" s="25"/>
      <c r="H58" s="25"/>
      <c r="L58" s="90"/>
      <c r="M58" s="91"/>
      <c r="N58" s="91"/>
    </row>
    <row r="59" spans="1:16" s="30" customFormat="1">
      <c r="A59" s="105" t="s">
        <v>75</v>
      </c>
      <c r="B59" s="98"/>
      <c r="C59" s="98"/>
      <c r="D59" s="98" t="s">
        <v>74</v>
      </c>
      <c r="E59" s="99"/>
      <c r="F59" s="25"/>
      <c r="G59" s="25"/>
      <c r="H59" s="25"/>
      <c r="L59" s="90"/>
      <c r="M59" s="91"/>
      <c r="N59" s="91"/>
    </row>
    <row r="60" spans="1:16" s="30" customFormat="1">
      <c r="A60" s="105" t="s">
        <v>76</v>
      </c>
      <c r="B60" s="98"/>
      <c r="C60" s="98"/>
      <c r="D60" s="98" t="s">
        <v>74</v>
      </c>
      <c r="E60" s="99"/>
      <c r="F60" s="25"/>
      <c r="G60" s="25"/>
      <c r="H60" s="25"/>
      <c r="L60" s="90"/>
      <c r="M60" s="91"/>
      <c r="N60" s="91"/>
    </row>
    <row r="61" spans="1:16" s="30" customFormat="1" ht="16.5" customHeight="1">
      <c r="A61" s="105" t="s">
        <v>77</v>
      </c>
      <c r="B61" s="98"/>
      <c r="C61" s="98"/>
      <c r="D61" s="98" t="s">
        <v>74</v>
      </c>
      <c r="E61" s="99"/>
      <c r="F61" s="25"/>
      <c r="G61" s="25"/>
      <c r="H61" s="25"/>
      <c r="L61" s="90"/>
      <c r="M61" s="91"/>
      <c r="N61" s="91"/>
    </row>
    <row r="62" spans="1:16" s="30" customFormat="1" ht="22.5" customHeight="1">
      <c r="A62" s="105" t="s">
        <v>78</v>
      </c>
      <c r="B62" s="98"/>
      <c r="C62" s="98"/>
      <c r="D62" s="106">
        <f>(E41-D64)*'[1]% для расчета 2016'!E6/100</f>
        <v>78275.934024314789</v>
      </c>
      <c r="E62" s="107"/>
      <c r="F62" s="25"/>
      <c r="G62" s="25"/>
      <c r="H62" s="25"/>
      <c r="L62" s="90"/>
      <c r="M62" s="91"/>
      <c r="N62" s="91"/>
    </row>
    <row r="63" spans="1:16" s="30" customFormat="1" ht="53.25" customHeight="1">
      <c r="A63" s="96" t="s">
        <v>79</v>
      </c>
      <c r="B63" s="97"/>
      <c r="C63" s="97"/>
      <c r="D63" s="97" t="s">
        <v>80</v>
      </c>
      <c r="E63" s="100"/>
      <c r="F63" s="25"/>
      <c r="G63" s="25"/>
      <c r="H63" s="25"/>
      <c r="L63" s="90"/>
      <c r="M63" s="91"/>
      <c r="N63" s="91"/>
    </row>
    <row r="64" spans="1:16">
      <c r="A64" s="108" t="s">
        <v>81</v>
      </c>
      <c r="B64" s="109"/>
      <c r="C64" s="109"/>
      <c r="D64" s="110">
        <f>D65+D66</f>
        <v>160366.72951999999</v>
      </c>
      <c r="E64" s="111"/>
      <c r="I64" s="2"/>
      <c r="J64" s="2"/>
      <c r="K64" s="2"/>
      <c r="L64" s="112"/>
      <c r="M64" s="113"/>
      <c r="N64" s="113"/>
      <c r="O64" s="2"/>
      <c r="P64" s="2"/>
    </row>
    <row r="65" spans="1:16" s="30" customFormat="1" ht="39.75" customHeight="1">
      <c r="A65" s="96" t="s">
        <v>82</v>
      </c>
      <c r="B65" s="97"/>
      <c r="C65" s="97"/>
      <c r="D65" s="114">
        <f>(C23+C24+C25+C26)*1.8%</f>
        <v>35818.962480000002</v>
      </c>
      <c r="E65" s="115" t="s">
        <v>83</v>
      </c>
      <c r="F65" s="116"/>
      <c r="G65" s="25"/>
      <c r="H65" s="25"/>
      <c r="L65" s="90"/>
      <c r="M65" s="91"/>
      <c r="N65" s="91"/>
    </row>
    <row r="66" spans="1:16" s="30" customFormat="1" ht="83.25" customHeight="1" thickBot="1">
      <c r="A66" s="117" t="s">
        <v>84</v>
      </c>
      <c r="B66" s="118"/>
      <c r="C66" s="118"/>
      <c r="D66" s="114">
        <f>B26*0.982</f>
        <v>124547.76704000001</v>
      </c>
      <c r="E66" s="119" t="s">
        <v>85</v>
      </c>
      <c r="F66" s="25"/>
      <c r="G66" s="25"/>
      <c r="H66" s="25"/>
      <c r="L66" s="90"/>
      <c r="M66" s="91"/>
      <c r="N66" s="91"/>
    </row>
    <row r="67" spans="1:16" s="30" customFormat="1">
      <c r="A67" s="46"/>
      <c r="B67" s="46"/>
      <c r="C67" s="120"/>
      <c r="D67" s="25"/>
      <c r="E67" s="25"/>
      <c r="F67" s="25"/>
      <c r="G67" s="25"/>
      <c r="H67" s="25"/>
      <c r="I67" s="27"/>
      <c r="J67" s="27"/>
      <c r="K67" s="27"/>
      <c r="L67" s="28"/>
      <c r="M67" s="29"/>
      <c r="N67" s="29"/>
      <c r="O67" s="27"/>
      <c r="P67" s="27"/>
    </row>
    <row r="68" spans="1:16" s="30" customFormat="1">
      <c r="A68" s="121" t="s">
        <v>86</v>
      </c>
      <c r="B68" s="121"/>
      <c r="C68" s="121"/>
      <c r="D68" s="121"/>
      <c r="E68" s="121"/>
      <c r="F68" s="121"/>
      <c r="G68" s="25"/>
      <c r="H68" s="25"/>
      <c r="I68" s="26"/>
      <c r="J68" s="27"/>
      <c r="K68" s="27"/>
      <c r="L68" s="28"/>
      <c r="M68" s="29"/>
      <c r="N68" s="29"/>
      <c r="O68" s="27"/>
      <c r="P68" s="27"/>
    </row>
    <row r="69" spans="1:16" s="30" customFormat="1" ht="17.25" thickBot="1">
      <c r="A69" s="25"/>
      <c r="B69" s="25"/>
      <c r="C69" s="25"/>
      <c r="D69" s="25"/>
      <c r="E69" s="25"/>
      <c r="F69" s="25"/>
      <c r="G69" s="25"/>
      <c r="H69" s="25"/>
      <c r="I69" s="26"/>
      <c r="J69" s="27"/>
      <c r="K69" s="27"/>
      <c r="L69" s="28"/>
      <c r="M69" s="29"/>
      <c r="N69" s="29"/>
      <c r="O69" s="27"/>
      <c r="P69" s="27"/>
    </row>
    <row r="70" spans="1:16" s="30" customFormat="1" ht="33">
      <c r="A70" s="122" t="s">
        <v>87</v>
      </c>
      <c r="B70" s="123"/>
      <c r="C70" s="23" t="s">
        <v>88</v>
      </c>
      <c r="D70" s="23" t="s">
        <v>89</v>
      </c>
      <c r="E70" s="123" t="s">
        <v>90</v>
      </c>
      <c r="F70" s="124"/>
      <c r="G70" s="25"/>
      <c r="H70" s="25"/>
      <c r="I70" s="26"/>
      <c r="J70" s="27"/>
      <c r="K70" s="27"/>
      <c r="L70" s="28"/>
      <c r="M70" s="29"/>
      <c r="N70" s="29"/>
      <c r="O70" s="27"/>
      <c r="P70" s="27"/>
    </row>
    <row r="71" spans="1:16" s="30" customFormat="1">
      <c r="A71" s="125" t="s">
        <v>91</v>
      </c>
      <c r="B71" s="126"/>
      <c r="C71" s="127" t="s">
        <v>92</v>
      </c>
      <c r="D71" s="40">
        <v>4907.1000000000004</v>
      </c>
      <c r="E71" s="128" t="s">
        <v>54</v>
      </c>
      <c r="F71" s="129"/>
      <c r="G71" s="25"/>
      <c r="H71" s="25"/>
      <c r="I71" s="26"/>
      <c r="J71" s="27"/>
      <c r="K71" s="27"/>
      <c r="L71" s="28"/>
      <c r="M71" s="29"/>
      <c r="N71" s="29"/>
      <c r="O71" s="27"/>
      <c r="P71" s="27"/>
    </row>
    <row r="72" spans="1:16" s="30" customFormat="1">
      <c r="A72" s="125" t="s">
        <v>93</v>
      </c>
      <c r="B72" s="126"/>
      <c r="C72" s="127" t="s">
        <v>92</v>
      </c>
      <c r="D72" s="40">
        <v>10221.77</v>
      </c>
      <c r="E72" s="128" t="s">
        <v>54</v>
      </c>
      <c r="F72" s="129"/>
      <c r="G72" s="25"/>
      <c r="H72" s="25"/>
      <c r="I72" s="26"/>
      <c r="J72" s="27"/>
      <c r="K72" s="27"/>
      <c r="L72" s="28"/>
      <c r="M72" s="29"/>
      <c r="N72" s="29"/>
      <c r="O72" s="27"/>
      <c r="P72" s="27"/>
    </row>
    <row r="73" spans="1:16" s="30" customFormat="1">
      <c r="A73" s="125" t="s">
        <v>94</v>
      </c>
      <c r="B73" s="126"/>
      <c r="C73" s="127" t="s">
        <v>95</v>
      </c>
      <c r="D73" s="40">
        <v>3644.53</v>
      </c>
      <c r="E73" s="128" t="s">
        <v>54</v>
      </c>
      <c r="F73" s="129"/>
      <c r="G73" s="25"/>
      <c r="H73" s="25"/>
      <c r="I73" s="26"/>
      <c r="J73" s="27"/>
      <c r="K73" s="27"/>
      <c r="L73" s="28"/>
      <c r="M73" s="29"/>
      <c r="N73" s="29"/>
      <c r="O73" s="27"/>
      <c r="P73" s="27"/>
    </row>
    <row r="74" spans="1:16" s="30" customFormat="1">
      <c r="A74" s="125" t="s">
        <v>96</v>
      </c>
      <c r="B74" s="126"/>
      <c r="C74" s="127" t="s">
        <v>97</v>
      </c>
      <c r="D74" s="40">
        <v>3678.67</v>
      </c>
      <c r="E74" s="128" t="s">
        <v>54</v>
      </c>
      <c r="F74" s="129"/>
      <c r="G74" s="25"/>
      <c r="H74" s="25"/>
      <c r="I74" s="26"/>
      <c r="J74" s="27"/>
      <c r="K74" s="27"/>
      <c r="L74" s="28"/>
      <c r="M74" s="29"/>
      <c r="N74" s="29"/>
      <c r="O74" s="27"/>
      <c r="P74" s="27"/>
    </row>
    <row r="75" spans="1:16" s="30" customFormat="1">
      <c r="A75" s="125" t="s">
        <v>98</v>
      </c>
      <c r="B75" s="126"/>
      <c r="C75" s="127" t="s">
        <v>99</v>
      </c>
      <c r="D75" s="40">
        <v>2788.03</v>
      </c>
      <c r="E75" s="128" t="s">
        <v>54</v>
      </c>
      <c r="F75" s="129"/>
      <c r="G75" s="25"/>
      <c r="H75" s="25"/>
      <c r="I75" s="26"/>
      <c r="J75" s="27"/>
      <c r="K75" s="27"/>
      <c r="L75" s="28"/>
      <c r="M75" s="29"/>
      <c r="N75" s="29"/>
      <c r="O75" s="27"/>
      <c r="P75" s="27"/>
    </row>
    <row r="76" spans="1:16" s="30" customFormat="1">
      <c r="A76" s="125" t="s">
        <v>100</v>
      </c>
      <c r="B76" s="126"/>
      <c r="C76" s="127" t="s">
        <v>101</v>
      </c>
      <c r="D76" s="40">
        <v>11129.95</v>
      </c>
      <c r="E76" s="128" t="s">
        <v>54</v>
      </c>
      <c r="F76" s="129"/>
      <c r="G76" s="25"/>
      <c r="H76" s="25"/>
      <c r="I76" s="26"/>
      <c r="J76" s="27"/>
      <c r="K76" s="27"/>
      <c r="L76" s="28"/>
      <c r="M76" s="29"/>
      <c r="N76" s="29"/>
      <c r="O76" s="27"/>
      <c r="P76" s="27"/>
    </row>
    <row r="77" spans="1:16" s="30" customFormat="1">
      <c r="A77" s="125" t="s">
        <v>102</v>
      </c>
      <c r="B77" s="126"/>
      <c r="C77" s="127" t="s">
        <v>101</v>
      </c>
      <c r="D77" s="40">
        <v>1399.27</v>
      </c>
      <c r="E77" s="128" t="s">
        <v>54</v>
      </c>
      <c r="F77" s="129"/>
      <c r="G77" s="25"/>
      <c r="H77" s="25"/>
      <c r="I77" s="26"/>
      <c r="J77" s="27"/>
      <c r="K77" s="27"/>
      <c r="L77" s="28"/>
      <c r="M77" s="29"/>
      <c r="N77" s="29"/>
      <c r="O77" s="27"/>
      <c r="P77" s="27"/>
    </row>
    <row r="78" spans="1:16" s="30" customFormat="1">
      <c r="A78" s="125" t="s">
        <v>91</v>
      </c>
      <c r="B78" s="126"/>
      <c r="C78" s="127" t="s">
        <v>103</v>
      </c>
      <c r="D78" s="40">
        <v>4914.49</v>
      </c>
      <c r="E78" s="128" t="s">
        <v>54</v>
      </c>
      <c r="F78" s="129"/>
      <c r="G78" s="25"/>
      <c r="H78" s="25"/>
      <c r="I78" s="26"/>
      <c r="J78" s="27"/>
      <c r="K78" s="27"/>
      <c r="L78" s="28"/>
      <c r="M78" s="29"/>
      <c r="N78" s="29"/>
      <c r="O78" s="27"/>
      <c r="P78" s="27"/>
    </row>
    <row r="79" spans="1:16" s="30" customFormat="1">
      <c r="A79" s="125" t="s">
        <v>104</v>
      </c>
      <c r="B79" s="126"/>
      <c r="C79" s="127" t="s">
        <v>103</v>
      </c>
      <c r="D79" s="40">
        <v>3694.8</v>
      </c>
      <c r="E79" s="128" t="s">
        <v>54</v>
      </c>
      <c r="F79" s="129"/>
      <c r="G79" s="25"/>
      <c r="H79" s="25"/>
      <c r="I79" s="26"/>
      <c r="J79" s="27"/>
      <c r="K79" s="27"/>
      <c r="L79" s="28"/>
      <c r="M79" s="29"/>
      <c r="N79" s="29"/>
      <c r="O79" s="27"/>
      <c r="P79" s="27"/>
    </row>
    <row r="80" spans="1:16" s="30" customFormat="1">
      <c r="A80" s="125" t="s">
        <v>105</v>
      </c>
      <c r="B80" s="126"/>
      <c r="C80" s="127" t="s">
        <v>103</v>
      </c>
      <c r="D80" s="40">
        <v>20667.48</v>
      </c>
      <c r="E80" s="128" t="s">
        <v>54</v>
      </c>
      <c r="F80" s="129"/>
      <c r="G80" s="25"/>
      <c r="H80" s="25"/>
      <c r="I80" s="26"/>
      <c r="J80" s="27"/>
      <c r="K80" s="27"/>
      <c r="L80" s="28"/>
      <c r="M80" s="29"/>
      <c r="N80" s="29"/>
      <c r="O80" s="27"/>
      <c r="P80" s="27"/>
    </row>
    <row r="81" spans="1:16" s="30" customFormat="1">
      <c r="A81" s="125" t="s">
        <v>94</v>
      </c>
      <c r="B81" s="126"/>
      <c r="C81" s="127" t="s">
        <v>106</v>
      </c>
      <c r="D81" s="40">
        <v>1794.52</v>
      </c>
      <c r="E81" s="128" t="s">
        <v>54</v>
      </c>
      <c r="F81" s="129"/>
      <c r="G81" s="25"/>
      <c r="H81" s="25"/>
      <c r="I81" s="26"/>
      <c r="J81" s="27"/>
      <c r="K81" s="27"/>
      <c r="L81" s="28"/>
      <c r="M81" s="29"/>
      <c r="N81" s="29"/>
      <c r="O81" s="27"/>
      <c r="P81" s="27"/>
    </row>
    <row r="82" spans="1:16" s="30" customFormat="1" ht="17.25" thickBot="1">
      <c r="A82" s="130" t="s">
        <v>93</v>
      </c>
      <c r="B82" s="131"/>
      <c r="C82" s="127" t="s">
        <v>107</v>
      </c>
      <c r="D82" s="40">
        <v>12678.55</v>
      </c>
      <c r="E82" s="132" t="s">
        <v>54</v>
      </c>
      <c r="F82" s="133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54" customFormat="1" ht="17.25" thickBot="1">
      <c r="A83" s="134" t="s">
        <v>48</v>
      </c>
      <c r="B83" s="135"/>
      <c r="C83" s="136"/>
      <c r="D83" s="137">
        <v>81519.16</v>
      </c>
      <c r="E83" s="138"/>
      <c r="F83" s="139"/>
      <c r="G83" s="49"/>
      <c r="H83" s="49"/>
      <c r="I83" s="50"/>
      <c r="J83" s="51"/>
      <c r="K83" s="51"/>
      <c r="L83" s="52"/>
      <c r="M83" s="53"/>
      <c r="N83" s="53"/>
      <c r="O83" s="51"/>
      <c r="P83" s="51"/>
    </row>
    <row r="84" spans="1:16" s="30" customFormat="1">
      <c r="A84" s="25"/>
      <c r="B84" s="25"/>
      <c r="C84" s="25"/>
      <c r="D84" s="25"/>
      <c r="E84" s="25"/>
      <c r="F84" s="25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>
      <c r="A85" s="121" t="s">
        <v>108</v>
      </c>
      <c r="B85" s="121"/>
      <c r="C85" s="121"/>
      <c r="D85" s="121"/>
      <c r="E85" s="121"/>
      <c r="F85" s="121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 ht="17.25" thickBot="1">
      <c r="A86" s="25"/>
      <c r="B86" s="25"/>
      <c r="C86" s="25"/>
      <c r="D86" s="25"/>
      <c r="E86" s="25"/>
      <c r="F86" s="25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 ht="33.75" thickBot="1">
      <c r="A87" s="140" t="s">
        <v>87</v>
      </c>
      <c r="B87" s="141"/>
      <c r="C87" s="142" t="s">
        <v>88</v>
      </c>
      <c r="D87" s="143" t="s">
        <v>89</v>
      </c>
      <c r="E87" s="140" t="s">
        <v>90</v>
      </c>
      <c r="F87" s="144"/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 ht="17.25" thickBot="1">
      <c r="A88" s="145" t="s">
        <v>109</v>
      </c>
      <c r="B88" s="145"/>
      <c r="C88" s="146"/>
      <c r="D88" s="37">
        <v>0</v>
      </c>
      <c r="E88" s="145"/>
      <c r="F88" s="14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54" customFormat="1" ht="17.25" thickBot="1">
      <c r="A89" s="134" t="s">
        <v>48</v>
      </c>
      <c r="B89" s="135"/>
      <c r="C89" s="136"/>
      <c r="D89" s="137">
        <f>SUM(D88)</f>
        <v>0</v>
      </c>
      <c r="E89" s="138"/>
      <c r="F89" s="139"/>
      <c r="G89" s="49"/>
      <c r="H89" s="49"/>
      <c r="I89" s="50"/>
      <c r="J89" s="51"/>
      <c r="K89" s="51"/>
      <c r="L89" s="52"/>
      <c r="M89" s="53"/>
      <c r="N89" s="53"/>
      <c r="O89" s="51"/>
      <c r="P89" s="51"/>
    </row>
    <row r="90" spans="1:16" s="30" customFormat="1">
      <c r="A90" s="25"/>
      <c r="B90" s="147"/>
      <c r="C90" s="147"/>
      <c r="D90" s="148"/>
      <c r="E90" s="25"/>
      <c r="F90" s="25"/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>
      <c r="A91" s="121" t="s">
        <v>110</v>
      </c>
      <c r="B91" s="121"/>
      <c r="C91" s="121"/>
      <c r="D91" s="121"/>
      <c r="E91" s="121"/>
      <c r="F91" s="121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>
      <c r="A92" s="25"/>
      <c r="B92" s="25"/>
      <c r="C92" s="25"/>
      <c r="D92" s="25"/>
      <c r="E92" s="25" t="s">
        <v>89</v>
      </c>
      <c r="F92" s="25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>
      <c r="A93" s="48" t="s">
        <v>111</v>
      </c>
      <c r="B93" s="48"/>
      <c r="C93" s="25"/>
      <c r="D93" s="25"/>
      <c r="E93" s="25"/>
      <c r="F93" s="25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>
      <c r="A94" s="48" t="s">
        <v>112</v>
      </c>
      <c r="B94" s="48"/>
      <c r="C94" s="25"/>
      <c r="D94" s="25"/>
      <c r="E94" s="47">
        <f>D66</f>
        <v>124547.76704000001</v>
      </c>
      <c r="F94" s="25"/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>
      <c r="A95" s="149" t="s">
        <v>113</v>
      </c>
      <c r="B95" s="149"/>
      <c r="C95" s="25"/>
      <c r="D95" s="25"/>
      <c r="E95" s="47">
        <f>C36*0.1</f>
        <v>1328.1210000000001</v>
      </c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>
      <c r="A96" s="25"/>
      <c r="B96" s="25"/>
      <c r="C96" s="25"/>
      <c r="D96" s="25"/>
      <c r="E96" s="25"/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>
      <c r="A97" s="25"/>
      <c r="B97" s="25"/>
      <c r="C97" s="25"/>
      <c r="D97" s="25"/>
      <c r="E97" s="25"/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>
      <c r="A98" s="25"/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>
      <c r="A99" s="48" t="s">
        <v>114</v>
      </c>
      <c r="B99" s="48"/>
      <c r="C99" s="48"/>
      <c r="E99" s="25"/>
      <c r="F99" s="25" t="s">
        <v>115</v>
      </c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>
      <c r="A100" s="25"/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>
      <c r="A101" s="25"/>
      <c r="B101" s="25"/>
      <c r="C101" s="25"/>
      <c r="D101" s="25"/>
      <c r="E101" s="25"/>
      <c r="F101" s="25"/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>
      <c r="A102" s="25" t="s">
        <v>116</v>
      </c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>
      <c r="A104" s="25" t="s">
        <v>117</v>
      </c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>
      <c r="A106" s="25"/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>
      <c r="A162" s="25"/>
      <c r="B162" s="25"/>
      <c r="C162" s="25"/>
      <c r="D162" s="25"/>
      <c r="E162" s="25"/>
      <c r="F162" s="25"/>
      <c r="G162" s="25"/>
      <c r="H162" s="25"/>
      <c r="I162" s="26"/>
      <c r="J162" s="27"/>
      <c r="K162" s="27"/>
      <c r="L162" s="28"/>
      <c r="M162" s="29"/>
      <c r="N162" s="29"/>
      <c r="O162" s="27"/>
      <c r="P162" s="27"/>
    </row>
    <row r="163" spans="1:16" s="30" customFormat="1">
      <c r="A163" s="25"/>
      <c r="B163" s="25"/>
      <c r="C163" s="25"/>
      <c r="D163" s="25"/>
      <c r="E163" s="25"/>
      <c r="F163" s="25"/>
      <c r="G163" s="25"/>
      <c r="H163" s="25"/>
      <c r="I163" s="26"/>
      <c r="J163" s="27"/>
      <c r="K163" s="27"/>
      <c r="L163" s="28"/>
      <c r="M163" s="29"/>
      <c r="N163" s="29"/>
      <c r="O163" s="27"/>
      <c r="P163" s="27"/>
    </row>
    <row r="164" spans="1:16" s="30" customFormat="1">
      <c r="A164" s="25"/>
      <c r="B164" s="25"/>
      <c r="C164" s="25"/>
      <c r="D164" s="25"/>
      <c r="E164" s="25"/>
      <c r="F164" s="25"/>
      <c r="G164" s="25"/>
      <c r="H164" s="25"/>
      <c r="I164" s="26"/>
      <c r="J164" s="27"/>
      <c r="K164" s="27"/>
      <c r="L164" s="28"/>
      <c r="M164" s="29"/>
      <c r="N164" s="29"/>
      <c r="O164" s="27"/>
      <c r="P164" s="27"/>
    </row>
    <row r="165" spans="1:16" s="30" customFormat="1">
      <c r="A165" s="25"/>
      <c r="B165" s="25"/>
      <c r="C165" s="25"/>
      <c r="D165" s="25"/>
      <c r="E165" s="25"/>
      <c r="F165" s="25"/>
      <c r="G165" s="25"/>
      <c r="H165" s="25"/>
      <c r="I165" s="26"/>
      <c r="J165" s="27"/>
      <c r="K165" s="27"/>
      <c r="L165" s="28"/>
      <c r="M165" s="29"/>
      <c r="N165" s="29"/>
      <c r="O165" s="27"/>
      <c r="P165" s="27"/>
    </row>
    <row r="166" spans="1:16" s="30" customFormat="1">
      <c r="A166" s="25"/>
      <c r="B166" s="25"/>
      <c r="C166" s="25"/>
      <c r="D166" s="25"/>
      <c r="E166" s="25"/>
      <c r="F166" s="25"/>
      <c r="G166" s="25"/>
      <c r="H166" s="25"/>
      <c r="I166" s="26"/>
      <c r="J166" s="27"/>
      <c r="K166" s="27"/>
      <c r="L166" s="28"/>
      <c r="M166" s="29"/>
      <c r="N166" s="29"/>
      <c r="O166" s="27"/>
      <c r="P166" s="27"/>
    </row>
    <row r="167" spans="1:16" s="30" customFormat="1">
      <c r="A167" s="25"/>
      <c r="B167" s="25"/>
      <c r="C167" s="25"/>
      <c r="D167" s="25"/>
      <c r="E167" s="25"/>
      <c r="F167" s="25"/>
      <c r="G167" s="25"/>
      <c r="H167" s="25"/>
      <c r="I167" s="26"/>
      <c r="J167" s="27"/>
      <c r="K167" s="27"/>
      <c r="L167" s="28"/>
      <c r="M167" s="29"/>
      <c r="N167" s="29"/>
      <c r="O167" s="27"/>
      <c r="P167" s="27"/>
    </row>
    <row r="168" spans="1:16" s="30" customFormat="1">
      <c r="A168" s="25"/>
      <c r="B168" s="25"/>
      <c r="C168" s="25"/>
      <c r="D168" s="25"/>
      <c r="E168" s="25"/>
      <c r="F168" s="25"/>
      <c r="G168" s="25"/>
      <c r="H168" s="25"/>
      <c r="I168" s="26"/>
      <c r="J168" s="27"/>
      <c r="K168" s="27"/>
      <c r="L168" s="28"/>
      <c r="M168" s="29"/>
      <c r="N168" s="29"/>
      <c r="O168" s="27"/>
      <c r="P168" s="27"/>
    </row>
    <row r="169" spans="1:16" s="30" customFormat="1">
      <c r="A169" s="25"/>
      <c r="B169" s="25"/>
      <c r="C169" s="25"/>
      <c r="D169" s="25"/>
      <c r="E169" s="25"/>
      <c r="F169" s="25"/>
      <c r="G169" s="25"/>
      <c r="H169" s="25"/>
      <c r="I169" s="26"/>
      <c r="J169" s="27"/>
      <c r="K169" s="27"/>
      <c r="L169" s="28"/>
      <c r="M169" s="29"/>
      <c r="N169" s="29"/>
      <c r="O169" s="27"/>
      <c r="P169" s="27"/>
    </row>
    <row r="170" spans="1:16" s="30" customFormat="1">
      <c r="A170" s="25"/>
      <c r="B170" s="25"/>
      <c r="C170" s="25"/>
      <c r="D170" s="25"/>
      <c r="E170" s="25"/>
      <c r="F170" s="25"/>
      <c r="G170" s="25"/>
      <c r="H170" s="25"/>
      <c r="I170" s="26"/>
      <c r="J170" s="27"/>
      <c r="K170" s="27"/>
      <c r="L170" s="28"/>
      <c r="M170" s="29"/>
      <c r="N170" s="29"/>
      <c r="O170" s="27"/>
      <c r="P170" s="27"/>
    </row>
    <row r="171" spans="1:16" s="30" customFormat="1">
      <c r="A171" s="25"/>
      <c r="B171" s="25"/>
      <c r="C171" s="25"/>
      <c r="D171" s="25"/>
      <c r="E171" s="25"/>
      <c r="F171" s="25"/>
      <c r="G171" s="25"/>
      <c r="H171" s="25"/>
      <c r="I171" s="26"/>
      <c r="J171" s="27"/>
      <c r="K171" s="27"/>
      <c r="L171" s="28"/>
      <c r="M171" s="29"/>
      <c r="N171" s="29"/>
      <c r="O171" s="27"/>
      <c r="P171" s="27"/>
    </row>
    <row r="172" spans="1:16" s="30" customFormat="1">
      <c r="A172" s="25"/>
      <c r="B172" s="25"/>
      <c r="C172" s="25"/>
      <c r="D172" s="25"/>
      <c r="E172" s="25"/>
      <c r="F172" s="25"/>
      <c r="G172" s="25"/>
      <c r="H172" s="25"/>
      <c r="I172" s="26"/>
      <c r="J172" s="27"/>
      <c r="K172" s="27"/>
      <c r="L172" s="28"/>
      <c r="M172" s="29"/>
      <c r="N172" s="29"/>
      <c r="O172" s="27"/>
      <c r="P172" s="27"/>
    </row>
    <row r="173" spans="1:16" s="30" customFormat="1">
      <c r="A173" s="25"/>
      <c r="B173" s="25"/>
      <c r="C173" s="25"/>
      <c r="D173" s="25"/>
      <c r="E173" s="25"/>
      <c r="F173" s="25"/>
      <c r="G173" s="25"/>
      <c r="H173" s="25"/>
      <c r="I173" s="26"/>
      <c r="J173" s="27"/>
      <c r="K173" s="27"/>
      <c r="L173" s="28"/>
      <c r="M173" s="29"/>
      <c r="N173" s="29"/>
      <c r="O173" s="27"/>
      <c r="P173" s="27"/>
    </row>
    <row r="174" spans="1:16" s="30" customFormat="1">
      <c r="A174" s="25"/>
      <c r="B174" s="25"/>
      <c r="C174" s="25"/>
      <c r="D174" s="25"/>
      <c r="E174" s="25"/>
      <c r="F174" s="25"/>
      <c r="G174" s="25"/>
      <c r="H174" s="25"/>
      <c r="I174" s="26"/>
      <c r="J174" s="27"/>
      <c r="K174" s="27"/>
      <c r="L174" s="28"/>
      <c r="M174" s="29"/>
      <c r="N174" s="29"/>
      <c r="O174" s="27"/>
      <c r="P174" s="27"/>
    </row>
    <row r="175" spans="1:16" s="30" customFormat="1">
      <c r="A175" s="25"/>
      <c r="B175" s="25"/>
      <c r="C175" s="25"/>
      <c r="D175" s="25"/>
      <c r="E175" s="25"/>
      <c r="F175" s="25"/>
      <c r="G175" s="25"/>
      <c r="H175" s="25"/>
      <c r="I175" s="26"/>
      <c r="J175" s="27"/>
      <c r="K175" s="27"/>
      <c r="L175" s="28"/>
      <c r="M175" s="29"/>
      <c r="N175" s="29"/>
      <c r="O175" s="27"/>
      <c r="P175" s="27"/>
    </row>
    <row r="176" spans="1:16" s="30" customFormat="1">
      <c r="I176" s="27"/>
      <c r="J176" s="27"/>
      <c r="K176" s="27"/>
      <c r="L176" s="28"/>
      <c r="M176" s="29"/>
      <c r="N176" s="29"/>
      <c r="O176" s="27"/>
      <c r="P176" s="27"/>
    </row>
    <row r="177" spans="9:16" s="30" customFormat="1">
      <c r="I177" s="27"/>
      <c r="J177" s="27"/>
      <c r="K177" s="27"/>
      <c r="L177" s="28"/>
      <c r="M177" s="29"/>
      <c r="N177" s="29"/>
      <c r="O177" s="27"/>
      <c r="P177" s="27"/>
    </row>
    <row r="178" spans="9:16" s="30" customFormat="1">
      <c r="I178" s="27"/>
      <c r="J178" s="27"/>
      <c r="K178" s="27"/>
      <c r="L178" s="28"/>
      <c r="M178" s="29"/>
      <c r="N178" s="29"/>
      <c r="O178" s="27"/>
      <c r="P178" s="27"/>
    </row>
    <row r="179" spans="9:16" s="30" customFormat="1">
      <c r="I179" s="27"/>
      <c r="J179" s="27"/>
      <c r="K179" s="27"/>
      <c r="L179" s="28"/>
      <c r="M179" s="29"/>
      <c r="N179" s="29"/>
      <c r="O179" s="27"/>
      <c r="P179" s="27"/>
    </row>
    <row r="180" spans="9:16" s="30" customFormat="1">
      <c r="I180" s="27"/>
      <c r="J180" s="27"/>
      <c r="K180" s="27"/>
      <c r="L180" s="28"/>
      <c r="M180" s="29"/>
      <c r="N180" s="29"/>
      <c r="O180" s="27"/>
      <c r="P180" s="27"/>
    </row>
    <row r="181" spans="9:16" s="30" customFormat="1">
      <c r="I181" s="27"/>
      <c r="J181" s="27"/>
      <c r="K181" s="27"/>
      <c r="L181" s="28"/>
      <c r="M181" s="29"/>
      <c r="N181" s="29"/>
      <c r="O181" s="27"/>
      <c r="P181" s="27"/>
    </row>
    <row r="182" spans="9:16" s="30" customFormat="1">
      <c r="I182" s="27"/>
      <c r="J182" s="27"/>
      <c r="K182" s="27"/>
      <c r="L182" s="28"/>
      <c r="M182" s="29"/>
      <c r="N182" s="29"/>
      <c r="O182" s="27"/>
      <c r="P182" s="27"/>
    </row>
    <row r="183" spans="9:16" s="30" customFormat="1">
      <c r="I183" s="27"/>
      <c r="J183" s="27"/>
      <c r="K183" s="27"/>
      <c r="L183" s="28"/>
      <c r="M183" s="29"/>
      <c r="N183" s="29"/>
      <c r="O183" s="27"/>
      <c r="P183" s="27"/>
    </row>
    <row r="184" spans="9:16" s="30" customFormat="1">
      <c r="I184" s="27"/>
      <c r="J184" s="27"/>
      <c r="K184" s="27"/>
      <c r="L184" s="28"/>
      <c r="M184" s="29"/>
      <c r="N184" s="29"/>
      <c r="O184" s="27"/>
      <c r="P184" s="27"/>
    </row>
    <row r="185" spans="9:16" s="30" customFormat="1">
      <c r="I185" s="27"/>
      <c r="J185" s="27"/>
      <c r="K185" s="27"/>
      <c r="L185" s="28"/>
      <c r="M185" s="29"/>
      <c r="N185" s="29"/>
      <c r="O185" s="27"/>
      <c r="P185" s="27"/>
    </row>
    <row r="186" spans="9:16" s="30" customFormat="1">
      <c r="I186" s="27"/>
      <c r="J186" s="27"/>
      <c r="K186" s="27"/>
      <c r="L186" s="28"/>
      <c r="M186" s="29"/>
      <c r="N186" s="29"/>
      <c r="O186" s="27"/>
      <c r="P186" s="27"/>
    </row>
    <row r="187" spans="9:16" s="30" customFormat="1">
      <c r="I187" s="27"/>
      <c r="J187" s="27"/>
      <c r="K187" s="27"/>
      <c r="L187" s="28"/>
      <c r="M187" s="29"/>
      <c r="N187" s="29"/>
      <c r="O187" s="27"/>
      <c r="P187" s="27"/>
    </row>
    <row r="188" spans="9:16" s="30" customFormat="1">
      <c r="I188" s="27"/>
      <c r="J188" s="27"/>
      <c r="K188" s="27"/>
      <c r="L188" s="28"/>
      <c r="M188" s="29"/>
      <c r="N188" s="29"/>
      <c r="O188" s="27"/>
      <c r="P188" s="27"/>
    </row>
    <row r="189" spans="9:16" s="30" customFormat="1">
      <c r="I189" s="27"/>
      <c r="J189" s="27"/>
      <c r="K189" s="27"/>
      <c r="L189" s="28"/>
      <c r="M189" s="29"/>
      <c r="N189" s="29"/>
      <c r="O189" s="27"/>
      <c r="P189" s="27"/>
    </row>
    <row r="190" spans="9:16" s="30" customFormat="1">
      <c r="I190" s="27"/>
      <c r="J190" s="27"/>
      <c r="K190" s="27"/>
      <c r="L190" s="28"/>
      <c r="M190" s="29"/>
      <c r="N190" s="29"/>
      <c r="O190" s="27"/>
      <c r="P190" s="27"/>
    </row>
    <row r="191" spans="9:16" s="30" customFormat="1">
      <c r="I191" s="27"/>
      <c r="J191" s="27"/>
      <c r="K191" s="27"/>
      <c r="L191" s="28"/>
      <c r="M191" s="29"/>
      <c r="N191" s="29"/>
      <c r="O191" s="27"/>
      <c r="P191" s="27"/>
    </row>
    <row r="192" spans="9:16" s="30" customFormat="1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>
      <c r="I434" s="27"/>
      <c r="J434" s="27"/>
      <c r="K434" s="27"/>
      <c r="L434" s="28"/>
      <c r="M434" s="29"/>
      <c r="N434" s="29"/>
      <c r="O434" s="27"/>
      <c r="P434" s="27"/>
    </row>
    <row r="435" spans="9:16" s="30" customFormat="1">
      <c r="I435" s="27"/>
      <c r="J435" s="27"/>
      <c r="K435" s="27"/>
      <c r="L435" s="28"/>
      <c r="M435" s="29"/>
      <c r="N435" s="29"/>
      <c r="O435" s="27"/>
      <c r="P435" s="27"/>
    </row>
    <row r="436" spans="9:16" s="30" customFormat="1">
      <c r="I436" s="27"/>
      <c r="J436" s="27"/>
      <c r="K436" s="27"/>
      <c r="L436" s="28"/>
      <c r="M436" s="29"/>
      <c r="N436" s="29"/>
      <c r="O436" s="27"/>
      <c r="P436" s="27"/>
    </row>
    <row r="437" spans="9:16" s="30" customFormat="1">
      <c r="I437" s="27"/>
      <c r="J437" s="27"/>
      <c r="K437" s="27"/>
      <c r="L437" s="28"/>
      <c r="M437" s="29"/>
      <c r="N437" s="29"/>
      <c r="O437" s="27"/>
      <c r="P437" s="27"/>
    </row>
    <row r="438" spans="9:16" s="30" customFormat="1">
      <c r="I438" s="27"/>
      <c r="J438" s="27"/>
      <c r="K438" s="27"/>
      <c r="L438" s="28"/>
      <c r="M438" s="29"/>
      <c r="N438" s="29"/>
      <c r="O438" s="27"/>
      <c r="P438" s="27"/>
    </row>
    <row r="439" spans="9:16" s="30" customFormat="1">
      <c r="I439" s="27"/>
      <c r="J439" s="27"/>
      <c r="K439" s="27"/>
      <c r="L439" s="28"/>
      <c r="M439" s="29"/>
      <c r="N439" s="29"/>
      <c r="O439" s="27"/>
      <c r="P439" s="27"/>
    </row>
    <row r="440" spans="9:16" s="30" customFormat="1">
      <c r="I440" s="27"/>
      <c r="J440" s="27"/>
      <c r="K440" s="27"/>
      <c r="L440" s="28"/>
      <c r="M440" s="29"/>
      <c r="N440" s="29"/>
      <c r="O440" s="27"/>
      <c r="P440" s="27"/>
    </row>
    <row r="441" spans="9:16" s="30" customFormat="1">
      <c r="I441" s="27"/>
      <c r="J441" s="27"/>
      <c r="K441" s="27"/>
      <c r="L441" s="28"/>
      <c r="M441" s="29"/>
      <c r="N441" s="29"/>
      <c r="O441" s="27"/>
      <c r="P441" s="27"/>
    </row>
    <row r="442" spans="9:16" s="30" customFormat="1">
      <c r="I442" s="27"/>
      <c r="J442" s="27"/>
      <c r="K442" s="27"/>
      <c r="L442" s="28"/>
      <c r="M442" s="29"/>
      <c r="N442" s="29"/>
      <c r="O442" s="27"/>
      <c r="P442" s="27"/>
    </row>
    <row r="443" spans="9:16" s="30" customFormat="1">
      <c r="I443" s="27"/>
      <c r="J443" s="27"/>
      <c r="K443" s="27"/>
      <c r="L443" s="28"/>
      <c r="M443" s="29"/>
      <c r="N443" s="29"/>
      <c r="O443" s="27"/>
      <c r="P443" s="27"/>
    </row>
    <row r="444" spans="9:16" s="30" customFormat="1">
      <c r="I444" s="27"/>
      <c r="J444" s="27"/>
      <c r="K444" s="27"/>
      <c r="L444" s="28"/>
      <c r="M444" s="29"/>
      <c r="N444" s="29"/>
      <c r="O444" s="27"/>
      <c r="P444" s="27"/>
    </row>
    <row r="445" spans="9:16" s="30" customFormat="1">
      <c r="I445" s="27"/>
      <c r="J445" s="27"/>
      <c r="K445" s="27"/>
      <c r="L445" s="28"/>
      <c r="M445" s="29"/>
      <c r="N445" s="29"/>
      <c r="O445" s="27"/>
      <c r="P445" s="27"/>
    </row>
    <row r="446" spans="9:16" s="30" customFormat="1">
      <c r="I446" s="27"/>
      <c r="J446" s="27"/>
      <c r="K446" s="27"/>
      <c r="L446" s="28"/>
      <c r="M446" s="29"/>
      <c r="N446" s="29"/>
      <c r="O446" s="27"/>
      <c r="P446" s="27"/>
    </row>
    <row r="447" spans="9:16" s="30" customFormat="1">
      <c r="I447" s="27"/>
      <c r="J447" s="27"/>
      <c r="K447" s="27"/>
      <c r="L447" s="28"/>
      <c r="M447" s="29"/>
      <c r="N447" s="29"/>
      <c r="O447" s="27"/>
      <c r="P447" s="27"/>
    </row>
    <row r="448" spans="9:16" s="30" customFormat="1">
      <c r="I448" s="27"/>
      <c r="J448" s="27"/>
      <c r="K448" s="27"/>
      <c r="L448" s="28"/>
      <c r="M448" s="29"/>
      <c r="N448" s="29"/>
      <c r="O448" s="27"/>
      <c r="P448" s="27"/>
    </row>
  </sheetData>
  <mergeCells count="71">
    <mergeCell ref="A99:C99"/>
    <mergeCell ref="A89:B89"/>
    <mergeCell ref="E89:F89"/>
    <mergeCell ref="B90:C90"/>
    <mergeCell ref="A91:F91"/>
    <mergeCell ref="A93:B93"/>
    <mergeCell ref="A94:B94"/>
    <mergeCell ref="A83:B83"/>
    <mergeCell ref="E83:F83"/>
    <mergeCell ref="A85:F85"/>
    <mergeCell ref="A87:B87"/>
    <mergeCell ref="E87:F87"/>
    <mergeCell ref="A88:B88"/>
    <mergeCell ref="E88:F88"/>
    <mergeCell ref="A64:C64"/>
    <mergeCell ref="D64:E64"/>
    <mergeCell ref="A65:C65"/>
    <mergeCell ref="A66:C66"/>
    <mergeCell ref="A68:F68"/>
    <mergeCell ref="A70:B70"/>
    <mergeCell ref="E70:F70"/>
    <mergeCell ref="A61:C61"/>
    <mergeCell ref="D61:E61"/>
    <mergeCell ref="A62:C62"/>
    <mergeCell ref="D62:E62"/>
    <mergeCell ref="A63:C63"/>
    <mergeCell ref="D63:E63"/>
    <mergeCell ref="A58:C58"/>
    <mergeCell ref="D58:E58"/>
    <mergeCell ref="A59:C59"/>
    <mergeCell ref="D59:E59"/>
    <mergeCell ref="A60:C60"/>
    <mergeCell ref="D60:E60"/>
    <mergeCell ref="A54:C54"/>
    <mergeCell ref="D54:E54"/>
    <mergeCell ref="A55:C55"/>
    <mergeCell ref="D55:E55"/>
    <mergeCell ref="A56:C57"/>
    <mergeCell ref="D56:E57"/>
    <mergeCell ref="A51:C51"/>
    <mergeCell ref="D51:E51"/>
    <mergeCell ref="A52:C52"/>
    <mergeCell ref="D52:E52"/>
    <mergeCell ref="A53:C53"/>
    <mergeCell ref="D53:E53"/>
    <mergeCell ref="A48:C48"/>
    <mergeCell ref="D48:E48"/>
    <mergeCell ref="A49:C49"/>
    <mergeCell ref="D49:E49"/>
    <mergeCell ref="A50:C50"/>
    <mergeCell ref="D50:E50"/>
    <mergeCell ref="A45:C45"/>
    <mergeCell ref="D45:E45"/>
    <mergeCell ref="A46:C46"/>
    <mergeCell ref="D46:E46"/>
    <mergeCell ref="A47:C47"/>
    <mergeCell ref="D47:E47"/>
    <mergeCell ref="A29:G29"/>
    <mergeCell ref="A38:G38"/>
    <mergeCell ref="A39:E39"/>
    <mergeCell ref="A43:C43"/>
    <mergeCell ref="D43:E43"/>
    <mergeCell ref="A44:C44"/>
    <mergeCell ref="D44:E44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5" orientation="portrait" r:id="rId1"/>
  <rowBreaks count="2" manualBreakCount="2">
    <brk id="50" max="6" man="1"/>
    <brk id="10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4_2 кат</vt:lpstr>
      <vt:lpstr>'Усил 4_2 кат'!Область_печати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МаркеловаАА</dc:creator>
  <cp:lastModifiedBy>МаркеловаАА</cp:lastModifiedBy>
  <dcterms:created xsi:type="dcterms:W3CDTF">2017-03-27T10:20:26Z</dcterms:created>
  <dcterms:modified xsi:type="dcterms:W3CDTF">2017-03-27T10:20:39Z</dcterms:modified>
</cp:coreProperties>
</file>