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Нестр 35 5 кат" sheetId="1" r:id="rId1"/>
  </sheets>
  <externalReferences>
    <externalReference r:id="rId2"/>
  </externalReferences>
  <definedNames>
    <definedName name="_xlnm.Print_Area" localSheetId="0">'Нестр 35 5 кат'!$A$1:$G$86</definedName>
  </definedNames>
  <calcPr calcId="125725"/>
</workbook>
</file>

<file path=xl/calcChain.xml><?xml version="1.0" encoding="utf-8"?>
<calcChain xmlns="http://schemas.openxmlformats.org/spreadsheetml/2006/main">
  <c r="E75" i="1"/>
  <c r="E74"/>
  <c r="D56"/>
  <c r="D55"/>
  <c r="D54"/>
  <c r="E35"/>
  <c r="D38" s="1"/>
  <c r="F27"/>
  <c r="E27"/>
  <c r="G26"/>
  <c r="F26"/>
  <c r="E26"/>
  <c r="G25"/>
  <c r="F25"/>
  <c r="E25"/>
  <c r="F24"/>
  <c r="E24"/>
  <c r="D52" l="1"/>
  <c r="D47"/>
</calcChain>
</file>

<file path=xl/sharedStrings.xml><?xml version="1.0" encoding="utf-8"?>
<sst xmlns="http://schemas.openxmlformats.org/spreadsheetml/2006/main" count="96" uniqueCount="81">
  <si>
    <t>О Т Ч Е Т  о  выполнении договора управления</t>
  </si>
  <si>
    <t>ОАО "ДК Нижегородского района"</t>
  </si>
  <si>
    <t>за 2016 год</t>
  </si>
  <si>
    <t>ул.Нестерова д.35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</si>
  <si>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</si>
  <si>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</si>
  <si>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</si>
  <si>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</si>
  <si>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</si>
  <si>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 или жилые дома, имеющие</t>
  </si>
  <si>
    <t>не все виды благоустройства"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</si>
  <si>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</si>
  <si>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</si>
  <si>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16.01.2012г. № 14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</si>
  <si>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</si>
  <si>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</si>
  <si>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</si>
  <si>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</si>
  <si>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</si>
  <si>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</si>
  <si>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</si>
  <si>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</si>
  <si>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</si>
  <si>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</si>
  <si>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</si>
  <si>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</si>
  <si>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</si>
  <si>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</si>
  <si>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</si>
  <si>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</si>
  <si>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</si>
  <si>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</si>
  <si>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</si>
  <si>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</si>
  <si>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</si>
  <si>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</si>
  <si>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</si>
  <si>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</si>
  <si>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</si>
  <si>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</si>
  <si>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</si>
  <si>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</si>
  <si>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</si>
  <si>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</si>
  <si>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</si>
  <si>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</si>
  <si>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</si>
  <si>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</si>
  <si>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</si>
  <si>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</si>
  <si>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</si>
  <si>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</si>
  <si>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Сброс снега с крыш,  удаление сосулек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</si>
  <si>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</si>
  <si>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</si>
  <si>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</si>
  <si>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</si>
  <si>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</si>
  <si>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</si>
  <si>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</si>
  <si>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</si>
  <si>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</si>
  <si>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</si>
  <si>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</si>
  <si>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</si>
  <si>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</si>
  <si>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</si>
  <si>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 РЕМОНТ</t>
  </si>
  <si>
    <t>Сроки исполнения</t>
  </si>
  <si>
    <t>сумма, руб.</t>
  </si>
  <si>
    <t>не проводился</t>
  </si>
  <si>
    <t>Итого:</t>
  </si>
  <si>
    <t>3. КАПИТАЛЬНЫЙ РЕМОНТ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</si>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</sst>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3" fillId="0" borderId="0"/>
    <xf numFmtId="0" fontId="23" fillId="0" borderId="0"/>
  </cellStyleXfs>
  <cellXfs count="145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1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justify" vertical="top"/>
    </xf>
    <xf numFmtId="164" fontId="16" fillId="0" borderId="0" xfId="0" applyNumberFormat="1" applyFont="1" applyFill="1" applyBorder="1" applyAlignment="1">
      <alignment horizontal="justify" vertical="top"/>
    </xf>
    <xf numFmtId="0" fontId="16" fillId="0" borderId="0" xfId="0" applyFont="1" applyFill="1" applyAlignment="1">
      <alignment horizontal="justify" vertical="top"/>
    </xf>
    <xf numFmtId="0" fontId="16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 vertical="top"/>
    </xf>
    <xf numFmtId="0" fontId="17" fillId="0" borderId="0" xfId="0" applyFont="1" applyFill="1" applyAlignment="1">
      <alignment vertical="top"/>
    </xf>
    <xf numFmtId="164" fontId="17" fillId="0" borderId="15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15" fillId="0" borderId="16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vertical="top"/>
    </xf>
    <xf numFmtId="0" fontId="15" fillId="0" borderId="15" xfId="0" applyFont="1" applyFill="1" applyBorder="1" applyAlignment="1">
      <alignment vertical="top"/>
    </xf>
    <xf numFmtId="0" fontId="18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9" fillId="0" borderId="19" xfId="0" applyFont="1" applyFill="1" applyBorder="1" applyAlignment="1">
      <alignment horizontal="left" vertical="top"/>
    </xf>
    <xf numFmtId="0" fontId="19" fillId="0" borderId="20" xfId="0" applyFont="1" applyFill="1" applyBorder="1" applyAlignment="1">
      <alignment horizontal="left" vertical="top"/>
    </xf>
    <xf numFmtId="0" fontId="19" fillId="0" borderId="21" xfId="0" applyFont="1" applyFill="1" applyBorder="1" applyAlignment="1">
      <alignment horizontal="left" vertical="top"/>
    </xf>
    <xf numFmtId="164" fontId="20" fillId="0" borderId="9" xfId="1" applyFont="1" applyFill="1" applyBorder="1" applyAlignment="1">
      <alignment horizontal="center" vertical="top"/>
    </xf>
    <xf numFmtId="164" fontId="20" fillId="0" borderId="5" xfId="1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center"/>
    </xf>
    <xf numFmtId="0" fontId="15" fillId="0" borderId="22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justify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4" xfId="0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justify" vertical="top"/>
    </xf>
    <xf numFmtId="0" fontId="15" fillId="0" borderId="26" xfId="0" applyFont="1" applyFill="1" applyBorder="1" applyAlignment="1">
      <alignment horizontal="justify" vertical="top"/>
    </xf>
    <xf numFmtId="0" fontId="15" fillId="0" borderId="28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4" xfId="0" applyFont="1" applyFill="1" applyBorder="1" applyAlignment="1">
      <alignment horizontal="justify" vertical="top"/>
    </xf>
    <xf numFmtId="0" fontId="19" fillId="0" borderId="25" xfId="0" applyFont="1" applyFill="1" applyBorder="1" applyAlignment="1">
      <alignment horizontal="justify" vertical="center"/>
    </xf>
    <xf numFmtId="0" fontId="19" fillId="0" borderId="26" xfId="0" applyFont="1" applyFill="1" applyBorder="1" applyAlignment="1">
      <alignment horizontal="justify" vertical="center"/>
    </xf>
    <xf numFmtId="164" fontId="21" fillId="0" borderId="11" xfId="1" applyFont="1" applyFill="1" applyBorder="1" applyAlignment="1">
      <alignment horizontal="center" vertical="center"/>
    </xf>
    <xf numFmtId="164" fontId="21" fillId="0" borderId="27" xfId="1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32" xfId="0" applyFont="1" applyFill="1" applyBorder="1" applyAlignment="1">
      <alignment horizontal="justify" vertical="center"/>
    </xf>
    <xf numFmtId="0" fontId="15" fillId="0" borderId="33" xfId="0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164" fontId="22" fillId="0" borderId="11" xfId="0" applyNumberFormat="1" applyFont="1" applyFill="1" applyBorder="1" applyAlignment="1">
      <alignment horizontal="center"/>
    </xf>
    <xf numFmtId="164" fontId="22" fillId="0" borderId="27" xfId="0" applyNumberFormat="1" applyFont="1" applyFill="1" applyBorder="1" applyAlignment="1">
      <alignment horizontal="center"/>
    </xf>
    <xf numFmtId="0" fontId="18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justify" vertical="center"/>
    </xf>
    <xf numFmtId="0" fontId="15" fillId="0" borderId="34" xfId="0" applyFont="1" applyFill="1" applyBorder="1" applyAlignment="1">
      <alignment horizontal="justify" vertical="center"/>
    </xf>
    <xf numFmtId="164" fontId="3" fillId="0" borderId="7" xfId="1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justify" vertical="top"/>
    </xf>
    <xf numFmtId="0" fontId="3" fillId="0" borderId="37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164" fontId="3" fillId="0" borderId="36" xfId="1" applyFont="1" applyFill="1" applyBorder="1" applyAlignment="1">
      <alignment horizontal="left" vertical="top"/>
    </xf>
    <xf numFmtId="164" fontId="3" fillId="0" borderId="36" xfId="1" applyFont="1" applyFill="1" applyBorder="1" applyAlignment="1">
      <alignment horizontal="justify" vertical="top"/>
    </xf>
    <xf numFmtId="0" fontId="3" fillId="0" borderId="36" xfId="0" applyFont="1" applyFill="1" applyBorder="1" applyAlignment="1">
      <alignment horizontal="left" vertical="top"/>
    </xf>
    <xf numFmtId="4" fontId="3" fillId="0" borderId="39" xfId="0" applyNumberFormat="1" applyFont="1" applyFill="1" applyBorder="1" applyAlignment="1">
      <alignment horizontal="center" vertical="top"/>
    </xf>
    <xf numFmtId="0" fontId="3" fillId="0" borderId="15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1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164" fontId="4" fillId="0" borderId="0" xfId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4" fontId="3" fillId="0" borderId="36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I6">
            <v>7.4779171894604781</v>
          </cell>
        </row>
        <row r="7">
          <cell r="I7">
            <v>27.527101631116661</v>
          </cell>
        </row>
        <row r="8">
          <cell r="I8">
            <v>64.994981179422851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25"/>
  <sheetViews>
    <sheetView tabSelected="1" view="pageBreakPreview" zoomScaleNormal="100" zoomScaleSheetLayoutView="100" workbookViewId="0">
      <selection activeCell="G52" sqref="G52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2" customWidth="1"/>
    <col min="5" max="5" width="25.5703125" style="2" customWidth="1"/>
    <col min="6" max="6" width="16" style="2" bestFit="1" customWidth="1"/>
    <col min="7" max="7" width="19" style="2" customWidth="1"/>
    <col min="8" max="8" width="9.140625" style="2"/>
    <col min="9" max="9" width="3.28515625" style="3" customWidth="1"/>
    <col min="10" max="10" width="11.140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1956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433.5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12</v>
      </c>
      <c r="I13" s="3"/>
      <c r="J13" s="3"/>
      <c r="K13" s="3"/>
      <c r="L13" s="4"/>
      <c r="M13" s="5"/>
      <c r="N13" s="5"/>
      <c r="O13" s="3"/>
      <c r="P13" s="3"/>
    </row>
    <row r="14" spans="1:16" s="14" customFormat="1" ht="15.75">
      <c r="A14" s="14" t="s">
        <v>13</v>
      </c>
      <c r="I14" s="3"/>
      <c r="J14" s="17"/>
      <c r="K14" s="3"/>
      <c r="L14" s="4"/>
      <c r="M14" s="5"/>
      <c r="N14" s="5"/>
      <c r="O14" s="3"/>
      <c r="P14" s="3"/>
    </row>
    <row r="16" spans="1:16">
      <c r="A16" s="2" t="s">
        <v>14</v>
      </c>
      <c r="P16" s="17"/>
    </row>
    <row r="17" spans="1:16">
      <c r="A17" s="2" t="s">
        <v>15</v>
      </c>
      <c r="O17" s="17"/>
      <c r="P17" s="17"/>
    </row>
    <row r="18" spans="1:16">
      <c r="O18" s="17"/>
    </row>
    <row r="19" spans="1:16" ht="20.25">
      <c r="A19" s="18" t="s">
        <v>16</v>
      </c>
      <c r="B19" s="18"/>
      <c r="C19" s="18"/>
      <c r="D19" s="18"/>
      <c r="E19" s="18"/>
      <c r="F19" s="18"/>
      <c r="G19" s="18"/>
      <c r="O19" s="17"/>
    </row>
    <row r="20" spans="1:16" s="14" customFormat="1" ht="15.75">
      <c r="A20" s="14" t="s">
        <v>17</v>
      </c>
      <c r="I20" s="3"/>
      <c r="J20" s="3"/>
      <c r="K20" s="3"/>
      <c r="L20" s="4"/>
      <c r="M20" s="5"/>
      <c r="N20" s="5"/>
      <c r="O20" s="3"/>
      <c r="P20" s="3"/>
    </row>
    <row r="21" spans="1:16" ht="17.25" thickBot="1"/>
    <row r="22" spans="1:16" s="30" customFormat="1" ht="49.5">
      <c r="A22" s="19" t="s">
        <v>18</v>
      </c>
      <c r="B22" s="20" t="s">
        <v>19</v>
      </c>
      <c r="C22" s="20" t="s">
        <v>20</v>
      </c>
      <c r="D22" s="21" t="s">
        <v>21</v>
      </c>
      <c r="E22" s="22"/>
      <c r="F22" s="23" t="s">
        <v>22</v>
      </c>
      <c r="G22" s="24" t="s">
        <v>23</v>
      </c>
      <c r="H22" s="25"/>
      <c r="I22" s="26"/>
      <c r="J22" s="27"/>
      <c r="K22" s="27"/>
      <c r="L22" s="28"/>
      <c r="M22" s="29"/>
      <c r="N22" s="29"/>
      <c r="O22" s="27"/>
      <c r="P22" s="27"/>
    </row>
    <row r="23" spans="1:16" s="27" customFormat="1" ht="45" customHeight="1" thickBot="1">
      <c r="A23" s="31"/>
      <c r="B23" s="32" t="s">
        <v>24</v>
      </c>
      <c r="C23" s="32" t="s">
        <v>24</v>
      </c>
      <c r="D23" s="33" t="s">
        <v>25</v>
      </c>
      <c r="E23" s="32" t="s">
        <v>26</v>
      </c>
      <c r="F23" s="33" t="s">
        <v>27</v>
      </c>
      <c r="G23" s="34" t="s">
        <v>28</v>
      </c>
      <c r="H23" s="26"/>
      <c r="I23" s="26"/>
      <c r="L23" s="28"/>
      <c r="M23" s="29"/>
      <c r="N23" s="29"/>
    </row>
    <row r="24" spans="1:16" s="30" customFormat="1" ht="33">
      <c r="A24" s="35" t="s">
        <v>29</v>
      </c>
      <c r="B24" s="36">
        <v>82545.990000000005</v>
      </c>
      <c r="C24" s="36">
        <v>65482.628148605341</v>
      </c>
      <c r="D24" s="36">
        <v>74054.880000000005</v>
      </c>
      <c r="E24" s="37">
        <f>B24-C24</f>
        <v>17063.361851394664</v>
      </c>
      <c r="F24" s="37">
        <f>D24+B24-C24</f>
        <v>91118.241851394647</v>
      </c>
      <c r="G24" s="38">
        <v>0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>
      <c r="A25" s="39" t="s">
        <v>30</v>
      </c>
      <c r="B25" s="40">
        <v>26772.7</v>
      </c>
      <c r="C25" s="40">
        <v>21238.22</v>
      </c>
      <c r="D25" s="40">
        <v>19761.600000000006</v>
      </c>
      <c r="E25" s="40">
        <f t="shared" ref="E25:E27" si="0">B25-C25</f>
        <v>5534.48</v>
      </c>
      <c r="F25" s="40">
        <f>D25+B25-C25</f>
        <v>25296.080000000002</v>
      </c>
      <c r="G25" s="41">
        <f>C25-D62</f>
        <v>21238.22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>
      <c r="A26" s="39" t="s">
        <v>31</v>
      </c>
      <c r="B26" s="40">
        <v>0</v>
      </c>
      <c r="C26" s="40">
        <v>0</v>
      </c>
      <c r="D26" s="40">
        <v>45.069999999999936</v>
      </c>
      <c r="E26" s="40">
        <f t="shared" si="0"/>
        <v>0</v>
      </c>
      <c r="F26" s="40">
        <f>D26+B26-C26</f>
        <v>45.069999999999936</v>
      </c>
      <c r="G26" s="41">
        <f>C26-D68</f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ht="17.25" thickBot="1">
      <c r="A27" s="42" t="s">
        <v>32</v>
      </c>
      <c r="B27" s="43">
        <v>7456.16</v>
      </c>
      <c r="C27" s="43">
        <v>5914.8718513946606</v>
      </c>
      <c r="D27" s="43">
        <v>3821.41</v>
      </c>
      <c r="E27" s="43">
        <f t="shared" si="0"/>
        <v>1541.2881486053393</v>
      </c>
      <c r="F27" s="43">
        <f>D27+B27-C27</f>
        <v>5362.6981486053392</v>
      </c>
      <c r="G27" s="44">
        <v>0</v>
      </c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45" t="s">
        <v>33</v>
      </c>
      <c r="B28" s="45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30" customFormat="1">
      <c r="A29" s="46"/>
      <c r="B29" s="46"/>
      <c r="C29" s="47"/>
      <c r="D29" s="25"/>
      <c r="E29" s="25"/>
      <c r="F29" s="47"/>
      <c r="G29" s="25"/>
      <c r="H29" s="25"/>
      <c r="I29" s="26"/>
      <c r="J29" s="27"/>
      <c r="K29" s="27"/>
      <c r="L29" s="28"/>
      <c r="M29" s="29"/>
      <c r="N29" s="29"/>
      <c r="O29" s="27"/>
      <c r="P29" s="27"/>
    </row>
    <row r="30" spans="1:16" s="52" customFormat="1" ht="12.75">
      <c r="A30" s="48"/>
      <c r="B30" s="49"/>
      <c r="C30" s="49"/>
      <c r="D30" s="49"/>
      <c r="E30" s="50"/>
      <c r="F30" s="51"/>
      <c r="G30" s="51"/>
      <c r="H30" s="51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20.25">
      <c r="A31" s="53" t="s">
        <v>34</v>
      </c>
      <c r="B31" s="53"/>
      <c r="C31" s="53"/>
      <c r="D31" s="53"/>
      <c r="E31" s="53"/>
      <c r="F31" s="53"/>
      <c r="G31" s="53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30" customFormat="1">
      <c r="A32" s="25"/>
      <c r="B32" s="25"/>
      <c r="C32" s="25"/>
      <c r="D32" s="25"/>
      <c r="E32" s="25"/>
      <c r="F32" s="25"/>
      <c r="G32" s="25"/>
      <c r="H32" s="25"/>
      <c r="I32" s="26"/>
      <c r="J32" s="27"/>
      <c r="K32" s="27"/>
      <c r="L32" s="28"/>
      <c r="M32" s="29"/>
      <c r="N32" s="29"/>
      <c r="O32" s="27"/>
      <c r="P32" s="27"/>
    </row>
    <row r="33" spans="1:16" s="30" customFormat="1" ht="42.75" customHeight="1">
      <c r="A33" s="54" t="s">
        <v>35</v>
      </c>
      <c r="B33" s="54"/>
      <c r="C33" s="54"/>
      <c r="D33" s="54"/>
      <c r="E33" s="54"/>
      <c r="F33" s="55"/>
      <c r="G33" s="25"/>
      <c r="H33" s="25"/>
      <c r="I33" s="26"/>
      <c r="J33" s="27"/>
      <c r="K33" s="27"/>
      <c r="L33" s="28"/>
      <c r="M33" s="29"/>
      <c r="N33" s="29"/>
      <c r="O33" s="27"/>
      <c r="P33" s="27"/>
    </row>
    <row r="34" spans="1:16" s="30" customFormat="1" ht="17.25" thickBot="1">
      <c r="A34" s="25"/>
      <c r="B34" s="25"/>
      <c r="C34" s="25"/>
      <c r="D34" s="25"/>
      <c r="E34" s="25"/>
      <c r="F34" s="25"/>
      <c r="G34" s="25"/>
      <c r="H34" s="26"/>
      <c r="I34" s="27"/>
      <c r="J34" s="27"/>
      <c r="K34" s="28"/>
      <c r="L34" s="29"/>
      <c r="M34" s="29"/>
      <c r="N34" s="27"/>
      <c r="O34" s="27"/>
    </row>
    <row r="35" spans="1:16" s="30" customFormat="1" ht="17.25" thickBot="1">
      <c r="A35" s="56" t="s">
        <v>36</v>
      </c>
      <c r="B35" s="56"/>
      <c r="C35" s="56"/>
      <c r="D35" s="56"/>
      <c r="E35" s="57">
        <f>B24+B27</f>
        <v>90002.150000000009</v>
      </c>
      <c r="F35" s="25"/>
      <c r="G35" s="47"/>
      <c r="H35" s="26"/>
      <c r="I35" s="58"/>
      <c r="J35" s="58"/>
      <c r="K35" s="28"/>
      <c r="L35" s="29"/>
      <c r="M35" s="29"/>
      <c r="N35" s="27"/>
      <c r="O35" s="27"/>
    </row>
    <row r="36" spans="1:16" s="30" customFormat="1" ht="17.25" thickBot="1">
      <c r="A36" s="55"/>
      <c r="B36" s="55"/>
      <c r="C36" s="55"/>
      <c r="D36" s="55"/>
      <c r="E36" s="55"/>
      <c r="F36" s="25"/>
      <c r="G36" s="25"/>
      <c r="H36" s="26"/>
      <c r="I36" s="27"/>
      <c r="J36" s="27"/>
      <c r="K36" s="28"/>
      <c r="L36" s="29"/>
      <c r="M36" s="29"/>
      <c r="N36" s="27"/>
      <c r="O36" s="27"/>
    </row>
    <row r="37" spans="1:16" s="30" customFormat="1" ht="17.25" thickBot="1">
      <c r="A37" s="59" t="s">
        <v>37</v>
      </c>
      <c r="B37" s="60"/>
      <c r="C37" s="61"/>
      <c r="D37" s="62" t="s">
        <v>38</v>
      </c>
      <c r="E37" s="63" t="s">
        <v>39</v>
      </c>
      <c r="F37" s="25"/>
      <c r="G37" s="25"/>
      <c r="K37" s="64"/>
      <c r="L37" s="65"/>
      <c r="M37" s="65"/>
    </row>
    <row r="38" spans="1:16" s="30" customFormat="1" ht="17.25" thickBot="1">
      <c r="A38" s="66" t="s">
        <v>40</v>
      </c>
      <c r="B38" s="67"/>
      <c r="C38" s="68"/>
      <c r="D38" s="69">
        <f>(E35-D54)*'[1]% для расчета 2016'!I7/100</f>
        <v>22300.464206808912</v>
      </c>
      <c r="E38" s="70"/>
      <c r="F38" s="47"/>
      <c r="G38" s="25"/>
      <c r="I38" s="71"/>
      <c r="K38" s="64"/>
      <c r="L38" s="65"/>
      <c r="M38" s="65"/>
    </row>
    <row r="39" spans="1:16" s="30" customFormat="1" ht="72" customHeight="1" thickBot="1">
      <c r="A39" s="72" t="s">
        <v>41</v>
      </c>
      <c r="B39" s="73"/>
      <c r="C39" s="73"/>
      <c r="D39" s="74" t="s">
        <v>42</v>
      </c>
      <c r="E39" s="75"/>
      <c r="F39" s="25"/>
      <c r="G39" s="25"/>
      <c r="K39" s="64"/>
      <c r="L39" s="65"/>
      <c r="M39" s="65"/>
    </row>
    <row r="40" spans="1:16" s="30" customFormat="1" ht="29.25" customHeight="1">
      <c r="A40" s="76" t="s">
        <v>43</v>
      </c>
      <c r="B40" s="77"/>
      <c r="C40" s="78"/>
      <c r="D40" s="74" t="s">
        <v>42</v>
      </c>
      <c r="E40" s="75"/>
      <c r="F40" s="25"/>
      <c r="G40" s="25"/>
      <c r="K40" s="64"/>
      <c r="L40" s="65"/>
      <c r="M40" s="65"/>
    </row>
    <row r="41" spans="1:16" s="30" customFormat="1" ht="53.25" customHeight="1">
      <c r="A41" s="79" t="s">
        <v>44</v>
      </c>
      <c r="B41" s="80"/>
      <c r="C41" s="80"/>
      <c r="D41" s="76" t="s">
        <v>45</v>
      </c>
      <c r="E41" s="81"/>
      <c r="F41" s="25"/>
      <c r="G41" s="25"/>
      <c r="K41" s="64"/>
      <c r="L41" s="65"/>
      <c r="M41" s="65"/>
    </row>
    <row r="42" spans="1:16" s="30" customFormat="1" ht="33.75" customHeight="1" thickBot="1">
      <c r="A42" s="79" t="s">
        <v>46</v>
      </c>
      <c r="B42" s="80"/>
      <c r="C42" s="80"/>
      <c r="D42" s="82" t="s">
        <v>47</v>
      </c>
      <c r="E42" s="83"/>
      <c r="F42" s="25"/>
      <c r="G42" s="25"/>
      <c r="K42" s="64"/>
      <c r="L42" s="65"/>
      <c r="M42" s="65"/>
    </row>
    <row r="43" spans="1:16" s="30" customFormat="1" ht="49.5" customHeight="1">
      <c r="A43" s="84" t="s">
        <v>48</v>
      </c>
      <c r="B43" s="85"/>
      <c r="C43" s="85"/>
      <c r="D43" s="74" t="s">
        <v>42</v>
      </c>
      <c r="E43" s="75"/>
      <c r="F43" s="25"/>
      <c r="G43" s="25"/>
      <c r="K43" s="64"/>
      <c r="L43" s="65"/>
      <c r="M43" s="65"/>
    </row>
    <row r="44" spans="1:16" s="30" customFormat="1" ht="31.5" customHeight="1">
      <c r="A44" s="84" t="s">
        <v>49</v>
      </c>
      <c r="B44" s="85"/>
      <c r="C44" s="85"/>
      <c r="D44" s="76" t="s">
        <v>50</v>
      </c>
      <c r="E44" s="81"/>
      <c r="F44" s="25"/>
      <c r="G44" s="25"/>
      <c r="K44" s="64"/>
      <c r="L44" s="65"/>
      <c r="M44" s="65"/>
    </row>
    <row r="45" spans="1:16" s="30" customFormat="1" ht="31.5" customHeight="1" thickBot="1">
      <c r="A45" s="79" t="s">
        <v>51</v>
      </c>
      <c r="B45" s="80"/>
      <c r="C45" s="86"/>
      <c r="D45" s="87" t="s">
        <v>42</v>
      </c>
      <c r="E45" s="88"/>
      <c r="F45" s="25"/>
      <c r="G45" s="25"/>
      <c r="K45" s="64"/>
      <c r="L45" s="65"/>
      <c r="M45" s="65"/>
    </row>
    <row r="46" spans="1:16" s="30" customFormat="1" ht="16.5" customHeight="1">
      <c r="A46" s="89" t="s">
        <v>52</v>
      </c>
      <c r="B46" s="90"/>
      <c r="C46" s="91"/>
      <c r="D46" s="74" t="s">
        <v>42</v>
      </c>
      <c r="E46" s="75"/>
      <c r="F46" s="25"/>
      <c r="G46" s="25"/>
      <c r="K46" s="64"/>
      <c r="L46" s="65"/>
      <c r="M46" s="65"/>
    </row>
    <row r="47" spans="1:16" s="30" customFormat="1">
      <c r="A47" s="92" t="s">
        <v>53</v>
      </c>
      <c r="B47" s="93"/>
      <c r="C47" s="93"/>
      <c r="D47" s="94">
        <f>(E35-D54)*'[1]% для расчета 2016'!I8/100</f>
        <v>52654.226763035396</v>
      </c>
      <c r="E47" s="95"/>
      <c r="F47" s="25"/>
      <c r="G47" s="25"/>
      <c r="K47" s="64"/>
      <c r="L47" s="65"/>
      <c r="M47" s="65"/>
    </row>
    <row r="48" spans="1:16" s="30" customFormat="1" ht="16.5" customHeight="1">
      <c r="A48" s="96" t="s">
        <v>54</v>
      </c>
      <c r="B48" s="97"/>
      <c r="C48" s="97"/>
      <c r="D48" s="82" t="s">
        <v>55</v>
      </c>
      <c r="E48" s="83"/>
      <c r="F48" s="25"/>
      <c r="G48" s="25"/>
      <c r="K48" s="64"/>
      <c r="L48" s="65"/>
      <c r="M48" s="65"/>
    </row>
    <row r="49" spans="1:16" s="30" customFormat="1" ht="60.75" customHeight="1">
      <c r="A49" s="98"/>
      <c r="B49" s="99"/>
      <c r="C49" s="99"/>
      <c r="D49" s="82"/>
      <c r="E49" s="83"/>
      <c r="F49" s="25"/>
      <c r="G49" s="25"/>
      <c r="K49" s="64"/>
      <c r="L49" s="65"/>
      <c r="M49" s="65"/>
    </row>
    <row r="50" spans="1:16" s="30" customFormat="1" ht="60.75" customHeight="1">
      <c r="A50" s="76" t="s">
        <v>56</v>
      </c>
      <c r="B50" s="77"/>
      <c r="C50" s="78"/>
      <c r="D50" s="76" t="s">
        <v>57</v>
      </c>
      <c r="E50" s="81"/>
      <c r="F50" s="25"/>
      <c r="G50" s="25"/>
      <c r="K50" s="64"/>
      <c r="L50" s="65"/>
      <c r="M50" s="65"/>
    </row>
    <row r="51" spans="1:16" s="30" customFormat="1" ht="36.75" customHeight="1">
      <c r="A51" s="79" t="s">
        <v>58</v>
      </c>
      <c r="B51" s="80"/>
      <c r="C51" s="80"/>
      <c r="D51" s="76" t="s">
        <v>57</v>
      </c>
      <c r="E51" s="81"/>
      <c r="F51" s="25"/>
      <c r="G51" s="25"/>
      <c r="K51" s="64"/>
      <c r="L51" s="65"/>
      <c r="M51" s="65"/>
    </row>
    <row r="52" spans="1:16" s="30" customFormat="1" ht="22.5" customHeight="1">
      <c r="A52" s="100" t="s">
        <v>59</v>
      </c>
      <c r="B52" s="101"/>
      <c r="C52" s="101"/>
      <c r="D52" s="94">
        <f>(E35-D54)*'[1]% для расчета 2016'!I6/100</f>
        <v>6058.0669501556849</v>
      </c>
      <c r="E52" s="95"/>
      <c r="F52" s="25"/>
      <c r="G52" s="25"/>
      <c r="K52" s="64"/>
      <c r="L52" s="65"/>
      <c r="M52" s="65"/>
    </row>
    <row r="53" spans="1:16" s="30" customFormat="1" ht="53.25" customHeight="1">
      <c r="A53" s="79" t="s">
        <v>60</v>
      </c>
      <c r="B53" s="80"/>
      <c r="C53" s="80"/>
      <c r="D53" s="76" t="s">
        <v>61</v>
      </c>
      <c r="E53" s="81"/>
      <c r="F53" s="25"/>
      <c r="G53" s="25"/>
      <c r="K53" s="64"/>
      <c r="L53" s="65"/>
      <c r="M53" s="65"/>
    </row>
    <row r="54" spans="1:16">
      <c r="A54" s="102" t="s">
        <v>62</v>
      </c>
      <c r="B54" s="103"/>
      <c r="C54" s="103"/>
      <c r="D54" s="104">
        <f>D55+D56</f>
        <v>8989.3920799999996</v>
      </c>
      <c r="E54" s="105"/>
      <c r="I54" s="2"/>
      <c r="J54" s="2"/>
      <c r="K54" s="106"/>
      <c r="L54" s="107"/>
      <c r="M54" s="107"/>
      <c r="N54" s="2"/>
      <c r="O54" s="2"/>
      <c r="P54" s="2"/>
    </row>
    <row r="55" spans="1:16" s="30" customFormat="1" ht="39.75" customHeight="1">
      <c r="A55" s="79" t="s">
        <v>63</v>
      </c>
      <c r="B55" s="80"/>
      <c r="C55" s="80"/>
      <c r="D55" s="108">
        <f>(C24+C25+C26+C27)*1.8%</f>
        <v>1667.4429600000005</v>
      </c>
      <c r="E55" s="109" t="s">
        <v>64</v>
      </c>
      <c r="F55" s="25"/>
      <c r="G55" s="25"/>
      <c r="K55" s="64"/>
      <c r="L55" s="65"/>
      <c r="M55" s="65"/>
    </row>
    <row r="56" spans="1:16" s="30" customFormat="1" ht="83.25" customHeight="1" thickBot="1">
      <c r="A56" s="110" t="s">
        <v>65</v>
      </c>
      <c r="B56" s="111"/>
      <c r="C56" s="111"/>
      <c r="D56" s="112">
        <f>B27*0.982</f>
        <v>7321.9491199999993</v>
      </c>
      <c r="E56" s="113" t="s">
        <v>66</v>
      </c>
      <c r="F56" s="25"/>
      <c r="G56" s="25"/>
      <c r="K56" s="64"/>
      <c r="L56" s="65"/>
      <c r="M56" s="65"/>
    </row>
    <row r="57" spans="1:16" s="30" customFormat="1">
      <c r="A57" s="25"/>
      <c r="B57" s="25"/>
      <c r="C57" s="25"/>
      <c r="D57" s="25"/>
      <c r="E57" s="25"/>
      <c r="F57" s="25"/>
      <c r="G57" s="25"/>
      <c r="H57" s="25"/>
      <c r="I57" s="26"/>
      <c r="J57" s="27"/>
      <c r="K57" s="27"/>
      <c r="L57" s="28"/>
      <c r="M57" s="29"/>
      <c r="N57" s="29"/>
      <c r="O57" s="27"/>
      <c r="P57" s="27"/>
    </row>
    <row r="58" spans="1:16" s="30" customFormat="1">
      <c r="A58" s="114" t="s">
        <v>67</v>
      </c>
      <c r="B58" s="114"/>
      <c r="C58" s="114"/>
      <c r="D58" s="114"/>
      <c r="E58" s="114"/>
      <c r="F58" s="114"/>
      <c r="G58" s="25"/>
      <c r="H58" s="25"/>
      <c r="I58" s="26"/>
      <c r="J58" s="27"/>
      <c r="K58" s="27"/>
      <c r="L58" s="28"/>
      <c r="M58" s="29"/>
      <c r="N58" s="29"/>
      <c r="O58" s="27"/>
      <c r="P58" s="27"/>
    </row>
    <row r="59" spans="1:16" s="30" customFormat="1" ht="17.25" thickBot="1">
      <c r="A59" s="25"/>
      <c r="B59" s="25"/>
      <c r="C59" s="25"/>
      <c r="D59" s="25"/>
      <c r="E59" s="25"/>
      <c r="F59" s="25"/>
      <c r="G59" s="25"/>
      <c r="H59" s="25"/>
      <c r="I59" s="26"/>
      <c r="J59" s="27"/>
      <c r="K59" s="27"/>
      <c r="L59" s="28"/>
      <c r="M59" s="29"/>
      <c r="N59" s="29"/>
      <c r="O59" s="27"/>
      <c r="P59" s="27"/>
    </row>
    <row r="60" spans="1:16" s="30" customFormat="1" ht="33.75" thickBot="1">
      <c r="A60" s="115" t="s">
        <v>37</v>
      </c>
      <c r="B60" s="116"/>
      <c r="C60" s="117" t="s">
        <v>68</v>
      </c>
      <c r="D60" s="117" t="s">
        <v>69</v>
      </c>
      <c r="E60" s="118" t="s">
        <v>39</v>
      </c>
      <c r="F60" s="25"/>
      <c r="G60" s="25"/>
      <c r="H60" s="25"/>
      <c r="I60" s="26"/>
      <c r="J60" s="27"/>
      <c r="K60" s="27"/>
      <c r="L60" s="28"/>
      <c r="M60" s="29"/>
      <c r="N60" s="29"/>
      <c r="O60" s="27"/>
      <c r="P60" s="27"/>
    </row>
    <row r="61" spans="1:16" s="30" customFormat="1" ht="17.25" thickBot="1">
      <c r="A61" s="119" t="s">
        <v>70</v>
      </c>
      <c r="B61" s="120"/>
      <c r="C61" s="121"/>
      <c r="D61" s="122"/>
      <c r="E61" s="118"/>
      <c r="F61" s="25"/>
      <c r="G61" s="25"/>
      <c r="H61" s="25"/>
      <c r="I61" s="26"/>
      <c r="J61" s="27"/>
      <c r="K61" s="27"/>
      <c r="L61" s="28"/>
      <c r="M61" s="29"/>
      <c r="N61" s="29"/>
      <c r="O61" s="27"/>
      <c r="P61" s="27"/>
    </row>
    <row r="62" spans="1:16" s="132" customFormat="1" ht="17.25" thickBot="1">
      <c r="A62" s="119" t="s">
        <v>71</v>
      </c>
      <c r="B62" s="120"/>
      <c r="C62" s="123"/>
      <c r="D62" s="124">
        <v>0</v>
      </c>
      <c r="E62" s="125"/>
      <c r="F62" s="126"/>
      <c r="G62" s="127"/>
      <c r="H62" s="127"/>
      <c r="I62" s="128"/>
      <c r="J62" s="129"/>
      <c r="K62" s="129"/>
      <c r="L62" s="130"/>
      <c r="M62" s="131"/>
      <c r="N62" s="131"/>
      <c r="O62" s="129"/>
      <c r="P62" s="129"/>
    </row>
    <row r="63" spans="1:16" s="30" customFormat="1">
      <c r="A63" s="25"/>
      <c r="B63" s="133"/>
      <c r="C63" s="133"/>
      <c r="D63" s="134"/>
      <c r="E63" s="25"/>
      <c r="F63" s="25"/>
      <c r="G63" s="25"/>
      <c r="H63" s="25"/>
      <c r="I63" s="26"/>
      <c r="J63" s="27"/>
      <c r="K63" s="27"/>
      <c r="L63" s="28"/>
      <c r="M63" s="29"/>
      <c r="N63" s="29"/>
      <c r="O63" s="27"/>
      <c r="P63" s="27"/>
    </row>
    <row r="64" spans="1:16" s="141" customFormat="1">
      <c r="A64" s="135" t="s">
        <v>72</v>
      </c>
      <c r="B64" s="135"/>
      <c r="C64" s="135"/>
      <c r="D64" s="135"/>
      <c r="E64" s="135"/>
      <c r="F64" s="135"/>
      <c r="G64" s="136"/>
      <c r="H64" s="136"/>
      <c r="I64" s="137"/>
      <c r="J64" s="138"/>
      <c r="K64" s="138"/>
      <c r="L64" s="139"/>
      <c r="M64" s="140"/>
      <c r="N64" s="140"/>
      <c r="O64" s="138"/>
      <c r="P64" s="138"/>
    </row>
    <row r="65" spans="1:16" s="30" customFormat="1" ht="17.25" thickBot="1">
      <c r="A65" s="25"/>
      <c r="B65" s="25"/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33.75" thickBot="1">
      <c r="A66" s="115" t="s">
        <v>37</v>
      </c>
      <c r="B66" s="116"/>
      <c r="C66" s="117" t="s">
        <v>68</v>
      </c>
      <c r="D66" s="117" t="s">
        <v>69</v>
      </c>
      <c r="E66" s="118" t="s">
        <v>39</v>
      </c>
      <c r="F66" s="25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17.25" thickBot="1">
      <c r="A67" s="119" t="s">
        <v>70</v>
      </c>
      <c r="B67" s="120"/>
      <c r="C67" s="121"/>
      <c r="D67" s="122"/>
      <c r="E67" s="118"/>
      <c r="F67" s="25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132" customFormat="1" ht="17.25" thickBot="1">
      <c r="A68" s="119" t="s">
        <v>71</v>
      </c>
      <c r="B68" s="120"/>
      <c r="C68" s="123"/>
      <c r="D68" s="142">
        <v>0</v>
      </c>
      <c r="E68" s="125"/>
      <c r="F68" s="126"/>
      <c r="G68" s="127"/>
      <c r="H68" s="127"/>
      <c r="I68" s="128"/>
      <c r="J68" s="129"/>
      <c r="K68" s="129"/>
      <c r="L68" s="130"/>
      <c r="M68" s="131"/>
      <c r="N68" s="131"/>
      <c r="O68" s="129"/>
      <c r="P68" s="129"/>
    </row>
    <row r="69" spans="1:16" s="30" customFormat="1">
      <c r="A69" s="25"/>
      <c r="B69" s="133"/>
      <c r="C69" s="133"/>
      <c r="D69" s="134"/>
      <c r="E69" s="25"/>
      <c r="F69" s="25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>
      <c r="A70" s="25"/>
      <c r="B70" s="25"/>
      <c r="C70" s="25"/>
      <c r="D70" s="134"/>
      <c r="E70" s="25"/>
      <c r="F70" s="25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>
      <c r="A71" s="114" t="s">
        <v>73</v>
      </c>
      <c r="B71" s="114"/>
      <c r="C71" s="114"/>
      <c r="D71" s="114"/>
      <c r="E71" s="114"/>
      <c r="F71" s="114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>
      <c r="A72" s="25"/>
      <c r="B72" s="25"/>
      <c r="C72" s="25"/>
      <c r="D72" s="25"/>
      <c r="E72" s="25" t="s">
        <v>69</v>
      </c>
      <c r="F72" s="25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>
      <c r="A73" s="143" t="s">
        <v>74</v>
      </c>
      <c r="B73" s="143"/>
      <c r="C73" s="25"/>
      <c r="D73" s="25"/>
      <c r="E73" s="25"/>
      <c r="F73" s="25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>
      <c r="A74" s="143" t="s">
        <v>75</v>
      </c>
      <c r="B74" s="143"/>
      <c r="C74" s="25"/>
      <c r="D74" s="25"/>
      <c r="E74" s="47">
        <f>D56</f>
        <v>7321.9491199999993</v>
      </c>
      <c r="F74" s="25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>
      <c r="A75" s="144" t="s">
        <v>76</v>
      </c>
      <c r="B75" s="144"/>
      <c r="C75" s="25"/>
      <c r="D75" s="25"/>
      <c r="E75" s="47">
        <f>C30*0.1</f>
        <v>0</v>
      </c>
      <c r="F75" s="25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>
      <c r="A77" s="25"/>
      <c r="B77" s="25"/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>
      <c r="A79" s="143" t="s">
        <v>77</v>
      </c>
      <c r="B79" s="143"/>
      <c r="C79" s="143"/>
      <c r="E79" s="25"/>
      <c r="F79" s="25" t="s">
        <v>78</v>
      </c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>
      <c r="A80" s="25"/>
      <c r="B80" s="25"/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>
      <c r="A81" s="25"/>
      <c r="B81" s="25"/>
      <c r="C81" s="25"/>
      <c r="D81" s="25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>
      <c r="A82" s="25"/>
      <c r="B82" s="25"/>
      <c r="C82" s="25"/>
      <c r="D82" s="25"/>
      <c r="E82" s="25"/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>
      <c r="A83" s="25" t="s">
        <v>79</v>
      </c>
      <c r="B83" s="25"/>
      <c r="C83" s="25"/>
      <c r="D83" s="25"/>
      <c r="E83" s="25"/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>
      <c r="A84" s="25"/>
      <c r="B84" s="25"/>
      <c r="C84" s="25"/>
      <c r="D84" s="25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25"/>
      <c r="B85" s="25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>
      <c r="A86" s="25" t="s">
        <v>80</v>
      </c>
      <c r="B86" s="25"/>
      <c r="C86" s="25"/>
      <c r="D86" s="25"/>
      <c r="E86" s="25"/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>
      <c r="A87" s="25"/>
      <c r="B87" s="25"/>
      <c r="C87" s="25"/>
      <c r="D87" s="25"/>
      <c r="E87" s="25"/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>
      <c r="A90" s="25"/>
      <c r="B90" s="25"/>
      <c r="C90" s="25"/>
      <c r="D90" s="25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I153" s="27"/>
      <c r="J153" s="27"/>
      <c r="K153" s="27"/>
      <c r="L153" s="28"/>
      <c r="M153" s="29"/>
      <c r="N153" s="29"/>
      <c r="O153" s="27"/>
      <c r="P153" s="27"/>
    </row>
    <row r="154" spans="1:16" s="30" customFormat="1">
      <c r="I154" s="27"/>
      <c r="J154" s="27"/>
      <c r="K154" s="27"/>
      <c r="L154" s="28"/>
      <c r="M154" s="29"/>
      <c r="N154" s="29"/>
      <c r="O154" s="27"/>
      <c r="P154" s="27"/>
    </row>
    <row r="155" spans="1:16" s="30" customFormat="1">
      <c r="I155" s="27"/>
      <c r="J155" s="27"/>
      <c r="K155" s="27"/>
      <c r="L155" s="28"/>
      <c r="M155" s="29"/>
      <c r="N155" s="29"/>
      <c r="O155" s="27"/>
      <c r="P155" s="27"/>
    </row>
    <row r="156" spans="1:16" s="30" customFormat="1">
      <c r="I156" s="27"/>
      <c r="J156" s="27"/>
      <c r="K156" s="27"/>
      <c r="L156" s="28"/>
      <c r="M156" s="29"/>
      <c r="N156" s="29"/>
      <c r="O156" s="27"/>
      <c r="P156" s="27"/>
    </row>
    <row r="157" spans="1:16" s="30" customFormat="1">
      <c r="I157" s="27"/>
      <c r="J157" s="27"/>
      <c r="K157" s="27"/>
      <c r="L157" s="28"/>
      <c r="M157" s="29"/>
      <c r="N157" s="29"/>
      <c r="O157" s="27"/>
      <c r="P157" s="27"/>
    </row>
    <row r="158" spans="1:16" s="30" customFormat="1">
      <c r="I158" s="27"/>
      <c r="J158" s="27"/>
      <c r="K158" s="27"/>
      <c r="L158" s="28"/>
      <c r="M158" s="29"/>
      <c r="N158" s="29"/>
      <c r="O158" s="27"/>
      <c r="P158" s="27"/>
    </row>
    <row r="159" spans="1:16" s="30" customFormat="1">
      <c r="I159" s="27"/>
      <c r="J159" s="27"/>
      <c r="K159" s="27"/>
      <c r="L159" s="28"/>
      <c r="M159" s="29"/>
      <c r="N159" s="29"/>
      <c r="O159" s="27"/>
      <c r="P159" s="27"/>
    </row>
    <row r="160" spans="1:16" s="30" customFormat="1">
      <c r="I160" s="27"/>
      <c r="J160" s="27"/>
      <c r="K160" s="27"/>
      <c r="L160" s="28"/>
      <c r="M160" s="29"/>
      <c r="N160" s="29"/>
      <c r="O160" s="27"/>
      <c r="P160" s="27"/>
    </row>
    <row r="161" spans="9:16" s="30" customFormat="1">
      <c r="I161" s="27"/>
      <c r="J161" s="27"/>
      <c r="K161" s="27"/>
      <c r="L161" s="28"/>
      <c r="M161" s="29"/>
      <c r="N161" s="29"/>
      <c r="O161" s="27"/>
      <c r="P161" s="27"/>
    </row>
    <row r="162" spans="9:16" s="30" customFormat="1">
      <c r="I162" s="27"/>
      <c r="J162" s="27"/>
      <c r="K162" s="27"/>
      <c r="L162" s="28"/>
      <c r="M162" s="29"/>
      <c r="N162" s="29"/>
      <c r="O162" s="27"/>
      <c r="P162" s="27"/>
    </row>
    <row r="163" spans="9:16" s="30" customFormat="1">
      <c r="I163" s="27"/>
      <c r="J163" s="27"/>
      <c r="K163" s="27"/>
      <c r="L163" s="28"/>
      <c r="M163" s="29"/>
      <c r="N163" s="29"/>
      <c r="O163" s="27"/>
      <c r="P163" s="27"/>
    </row>
    <row r="164" spans="9:16" s="30" customFormat="1">
      <c r="I164" s="27"/>
      <c r="J164" s="27"/>
      <c r="K164" s="27"/>
      <c r="L164" s="28"/>
      <c r="M164" s="29"/>
      <c r="N164" s="29"/>
      <c r="O164" s="27"/>
      <c r="P164" s="27"/>
    </row>
    <row r="165" spans="9:16" s="30" customFormat="1">
      <c r="I165" s="27"/>
      <c r="J165" s="27"/>
      <c r="K165" s="27"/>
      <c r="L165" s="28"/>
      <c r="M165" s="29"/>
      <c r="N165" s="29"/>
      <c r="O165" s="27"/>
      <c r="P165" s="27"/>
    </row>
    <row r="166" spans="9:16" s="30" customFormat="1">
      <c r="I166" s="27"/>
      <c r="J166" s="27"/>
      <c r="K166" s="27"/>
      <c r="L166" s="28"/>
      <c r="M166" s="29"/>
      <c r="N166" s="29"/>
      <c r="O166" s="27"/>
      <c r="P166" s="27"/>
    </row>
    <row r="167" spans="9:16" s="30" customFormat="1">
      <c r="I167" s="27"/>
      <c r="J167" s="27"/>
      <c r="K167" s="27"/>
      <c r="L167" s="28"/>
      <c r="M167" s="29"/>
      <c r="N167" s="29"/>
      <c r="O167" s="27"/>
      <c r="P167" s="27"/>
    </row>
    <row r="168" spans="9:16" s="30" customFormat="1">
      <c r="I168" s="27"/>
      <c r="J168" s="27"/>
      <c r="K168" s="27"/>
      <c r="L168" s="28"/>
      <c r="M168" s="29"/>
      <c r="N168" s="29"/>
      <c r="O168" s="27"/>
      <c r="P168" s="27"/>
    </row>
    <row r="169" spans="9:16" s="30" customFormat="1">
      <c r="I169" s="27"/>
      <c r="J169" s="27"/>
      <c r="K169" s="27"/>
      <c r="L169" s="28"/>
      <c r="M169" s="29"/>
      <c r="N169" s="29"/>
      <c r="O169" s="27"/>
      <c r="P169" s="27"/>
    </row>
    <row r="170" spans="9:16" s="30" customFormat="1">
      <c r="I170" s="27"/>
      <c r="J170" s="27"/>
      <c r="K170" s="27"/>
      <c r="L170" s="28"/>
      <c r="M170" s="29"/>
      <c r="N170" s="29"/>
      <c r="O170" s="27"/>
      <c r="P170" s="27"/>
    </row>
    <row r="171" spans="9:16" s="30" customFormat="1">
      <c r="I171" s="27"/>
      <c r="J171" s="27"/>
      <c r="K171" s="27"/>
      <c r="L171" s="28"/>
      <c r="M171" s="29"/>
      <c r="N171" s="29"/>
      <c r="O171" s="27"/>
      <c r="P171" s="27"/>
    </row>
    <row r="172" spans="9:16" s="30" customFormat="1">
      <c r="I172" s="27"/>
      <c r="J172" s="27"/>
      <c r="K172" s="27"/>
      <c r="L172" s="28"/>
      <c r="M172" s="29"/>
      <c r="N172" s="29"/>
      <c r="O172" s="27"/>
      <c r="P172" s="27"/>
    </row>
    <row r="173" spans="9:16" s="30" customFormat="1">
      <c r="I173" s="27"/>
      <c r="J173" s="27"/>
      <c r="K173" s="27"/>
      <c r="L173" s="28"/>
      <c r="M173" s="29"/>
      <c r="N173" s="29"/>
      <c r="O173" s="27"/>
      <c r="P173" s="27"/>
    </row>
    <row r="174" spans="9:16" s="30" customFormat="1">
      <c r="I174" s="27"/>
      <c r="J174" s="27"/>
      <c r="K174" s="27"/>
      <c r="L174" s="28"/>
      <c r="M174" s="29"/>
      <c r="N174" s="29"/>
      <c r="O174" s="27"/>
      <c r="P174" s="27"/>
    </row>
    <row r="175" spans="9:16" s="30" customFormat="1">
      <c r="I175" s="27"/>
      <c r="J175" s="27"/>
      <c r="K175" s="27"/>
      <c r="L175" s="28"/>
      <c r="M175" s="29"/>
      <c r="N175" s="29"/>
      <c r="O175" s="27"/>
      <c r="P175" s="27"/>
    </row>
    <row r="176" spans="9:16" s="30" customFormat="1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</sheetData>
  <mergeCells count="58">
    <mergeCell ref="A74:B74"/>
    <mergeCell ref="A79:C79"/>
    <mergeCell ref="A66:B66"/>
    <mergeCell ref="A67:B67"/>
    <mergeCell ref="A68:B68"/>
    <mergeCell ref="B69:C69"/>
    <mergeCell ref="A71:F71"/>
    <mergeCell ref="A73:B73"/>
    <mergeCell ref="A58:F58"/>
    <mergeCell ref="A60:B60"/>
    <mergeCell ref="A61:B61"/>
    <mergeCell ref="A62:B62"/>
    <mergeCell ref="B63:C63"/>
    <mergeCell ref="A64:F64"/>
    <mergeCell ref="A53:C53"/>
    <mergeCell ref="D53:E53"/>
    <mergeCell ref="A54:C54"/>
    <mergeCell ref="D54:E54"/>
    <mergeCell ref="A55:C55"/>
    <mergeCell ref="A56:C56"/>
    <mergeCell ref="A50:C50"/>
    <mergeCell ref="D50:E50"/>
    <mergeCell ref="A51:C51"/>
    <mergeCell ref="D51:E51"/>
    <mergeCell ref="A52:C52"/>
    <mergeCell ref="D52:E52"/>
    <mergeCell ref="A46:C46"/>
    <mergeCell ref="D46:E46"/>
    <mergeCell ref="A47:C47"/>
    <mergeCell ref="D47:E47"/>
    <mergeCell ref="A48:C49"/>
    <mergeCell ref="D48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1:G31"/>
    <mergeCell ref="A33:E33"/>
    <mergeCell ref="A37:C37"/>
    <mergeCell ref="A38:C38"/>
    <mergeCell ref="D38:E38"/>
    <mergeCell ref="A39:C39"/>
    <mergeCell ref="D39:E39"/>
    <mergeCell ref="A2:G2"/>
    <mergeCell ref="A3:G3"/>
    <mergeCell ref="A4:G4"/>
    <mergeCell ref="A5:G5"/>
    <mergeCell ref="A19:G19"/>
    <mergeCell ref="A22:A23"/>
    <mergeCell ref="D22:E22"/>
  </mergeCells>
  <pageMargins left="0.70866141732283472" right="0.31496062992125984" top="0.35433070866141736" bottom="0.35433070866141736" header="0" footer="0"/>
  <pageSetup paperSize="9" scale="70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Нестр 35 5 кат</vt:lpstr>
      <vt:lpstr>'Нестр 35 5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2017-03-27T08:42:08Z</dcterms:created>
  <dcterms:modified xsi:type="dcterms:W3CDTF">2017-03-27T08:42:33Z</dcterms:modified>
</cp:coreProperties>
</file>